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saison 21.22\Competitions 2021-2022\LIBRE R1\"/>
    </mc:Choice>
  </mc:AlternateContent>
  <xr:revisionPtr revIDLastSave="0" documentId="13_ncr:1_{E9C46F7B-99D1-41CD-BA07-4DB02A5107F5}" xr6:coauthVersionLast="47" xr6:coauthVersionMax="47" xr10:uidLastSave="{00000000-0000-0000-0000-000000000000}"/>
  <bookViews>
    <workbookView xWindow="-108" yWindow="-108" windowWidth="20376" windowHeight="12216" activeTab="1" xr2:uid="{A75A4E78-BCDF-4975-843C-15763A887917}"/>
  </bookViews>
  <sheets>
    <sheet name="RESULTATS  POULE DE  3" sheetId="6" r:id="rId1"/>
    <sheet name="Rank" sheetId="5" r:id="rId2"/>
  </sheets>
  <externalReferences>
    <externalReference r:id="rId3"/>
    <externalReference r:id="rId4"/>
    <externalReference r:id="rId5"/>
    <externalReference r:id="rId6"/>
    <externalReference r:id="rId7"/>
  </externalReferences>
  <definedNames>
    <definedName name="avancement">[1]DONNEES!$F$2:$F$5</definedName>
    <definedName name="BD_JOUEURS_CATEGORIES" localSheetId="0">[5]BD_JOUEURS_CLUB_CATEGORIES!$A$2:$G$83</definedName>
    <definedName name="BD_JOUEURS_CATEGORIES">[2]BD_JOUEURS_CLUB_CATEGORIES!$A$2:$G$83</definedName>
    <definedName name="CATE_COR" localSheetId="0">'[5]POULE DE 3 '!$AC$236:$AD$240</definedName>
    <definedName name="CATE_COR">'[2]POULE DE 3 '!$AC$236:$AD$240</definedName>
    <definedName name="CLUBS" localSheetId="1">[1]DONNEES!#REF!</definedName>
    <definedName name="CLUBS">[1]DONNEES!#REF!</definedName>
    <definedName name="CoordonnéesClubs" localSheetId="1">[1]DONNEES!#REF!</definedName>
    <definedName name="CoordonnéesClubs">[1]DONNEES!#REF!</definedName>
    <definedName name="Distrib" localSheetId="1">#REF!</definedName>
    <definedName name="Distrib">#REF!</definedName>
    <definedName name="Eff_Particip" localSheetId="1">#REF!,#REF!</definedName>
    <definedName name="Eff_Particip">[1]INSCRITS_POULES!$E$6,[1]INSCRITS_POULES!$AQ$9:$AQ$79</definedName>
    <definedName name="Inscrip" localSheetId="1">#REF!</definedName>
    <definedName name="Inscrip">#REF!</definedName>
    <definedName name="ModeJeu_col" localSheetId="0">'[5]A RENSEIGNER'!$B$183:$C$186</definedName>
    <definedName name="ModeJeu_col">'[2]A RENSEIGNER'!$B$183:$C$186</definedName>
    <definedName name="NomLicenceClub">[1]DONNEES!$A$2:$C$126</definedName>
    <definedName name="NomPrenLicenCateg" localSheetId="1">Rank!$C$7:$G$17</definedName>
    <definedName name="NomPrenLicenCateg">#REF!</definedName>
    <definedName name="Noms" localSheetId="0">[5]BD_JOUEURS_CLUB_CATEGORIES!$A$4:$A$85</definedName>
    <definedName name="Noms">[2]BD_JOUEURS_CLUB_CATEGORIES!$A$4:$A$85</definedName>
    <definedName name="tab_corresp_ID_cate" localSheetId="0">[5]BD_JOUEURS_CLUB_CATEGORIES!$D$4:$G$83</definedName>
    <definedName name="tab_corresp_ID_cate">[2]BD_JOUEURS_CLUB_CATEGORIES!$D$4:$G$83</definedName>
    <definedName name="tabdistance" localSheetId="0">[5]categories!$A$4:$E$24</definedName>
    <definedName name="tabdistance">[2]categories!$A$4:$E$24</definedName>
    <definedName name="tablemoy" localSheetId="0">[5]categories!$G$4:$K$24</definedName>
    <definedName name="tablemoy">[2]categories!$G$4:$K$24</definedName>
    <definedName name="_xlnm.Print_Area" localSheetId="1">Rank!$A$6:$AF$20</definedName>
    <definedName name="_xlnm.Print_Area" localSheetId="0">'RESULTATS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6" l="1"/>
  <c r="M28" i="6"/>
  <c r="I28" i="6"/>
  <c r="G28" i="6"/>
  <c r="F28" i="6"/>
  <c r="D28" i="6"/>
  <c r="C28" i="6"/>
  <c r="H27" i="6"/>
  <c r="E27" i="6"/>
  <c r="C27" i="6"/>
  <c r="U26" i="6"/>
  <c r="T26" i="6"/>
  <c r="S26" i="6"/>
  <c r="R26" i="6"/>
  <c r="Q26" i="6"/>
  <c r="P26" i="6"/>
  <c r="N26" i="6"/>
  <c r="M26" i="6"/>
  <c r="I26" i="6"/>
  <c r="G26" i="6"/>
  <c r="F26" i="6"/>
  <c r="D26" i="6"/>
  <c r="C26" i="6"/>
  <c r="O24" i="6"/>
  <c r="M24" i="6"/>
  <c r="L24" i="6"/>
  <c r="J24" i="6"/>
  <c r="F24" i="6"/>
  <c r="D24" i="6"/>
  <c r="C24" i="6"/>
  <c r="K23" i="6"/>
  <c r="E23" i="6"/>
  <c r="C23" i="6"/>
  <c r="U22" i="6"/>
  <c r="T22" i="6"/>
  <c r="S22" i="6"/>
  <c r="R22" i="6"/>
  <c r="Q22" i="6"/>
  <c r="P22" i="6"/>
  <c r="N22" i="6"/>
  <c r="M22" i="6"/>
  <c r="L22" i="6"/>
  <c r="J22" i="6"/>
  <c r="F22" i="6"/>
  <c r="D22" i="6"/>
  <c r="C22" i="6"/>
  <c r="D21" i="6"/>
  <c r="D25" i="6" s="1"/>
  <c r="O20" i="6"/>
  <c r="M20" i="6"/>
  <c r="L20" i="6"/>
  <c r="J20" i="6"/>
  <c r="I20" i="6"/>
  <c r="G20" i="6"/>
  <c r="C20" i="6"/>
  <c r="K19" i="6"/>
  <c r="H19" i="6"/>
  <c r="C19" i="6"/>
  <c r="U18" i="6"/>
  <c r="T18" i="6"/>
  <c r="S18" i="6"/>
  <c r="R18" i="6"/>
  <c r="Q18" i="6"/>
  <c r="P18" i="6"/>
  <c r="N18" i="6"/>
  <c r="M18" i="6"/>
  <c r="L18" i="6"/>
  <c r="J18" i="6"/>
  <c r="I18" i="6"/>
  <c r="G18" i="6"/>
  <c r="C18" i="6"/>
  <c r="J17" i="6"/>
  <c r="J21" i="6" s="1"/>
  <c r="J25" i="6" s="1"/>
  <c r="G17" i="6"/>
  <c r="G21" i="6" s="1"/>
  <c r="G25" i="6" s="1"/>
  <c r="D17" i="6"/>
  <c r="C13" i="6"/>
  <c r="C11" i="6"/>
  <c r="C9" i="6"/>
  <c r="C7" i="6"/>
  <c r="C5" i="6"/>
  <c r="C3" i="6"/>
  <c r="AF37" i="5"/>
  <c r="AE37" i="5"/>
  <c r="AD37" i="5"/>
  <c r="AC37" i="5"/>
  <c r="AB37" i="5"/>
  <c r="V37" i="5"/>
  <c r="P37" i="5"/>
  <c r="F37" i="5"/>
  <c r="AF36" i="5"/>
  <c r="AE36" i="5"/>
  <c r="AD36" i="5"/>
  <c r="AC36" i="5"/>
  <c r="AB36" i="5"/>
  <c r="V36" i="5"/>
  <c r="P36" i="5"/>
  <c r="F36" i="5"/>
  <c r="AF35" i="5"/>
  <c r="AE35" i="5"/>
  <c r="AD35" i="5"/>
  <c r="AC35" i="5"/>
  <c r="AB35" i="5"/>
  <c r="V35" i="5"/>
  <c r="P35" i="5"/>
  <c r="F35" i="5"/>
  <c r="AF34" i="5"/>
  <c r="AE34" i="5"/>
  <c r="AD34" i="5"/>
  <c r="AC34" i="5"/>
  <c r="AB34" i="5"/>
  <c r="V34" i="5"/>
  <c r="P34" i="5"/>
  <c r="F34" i="5"/>
  <c r="AF33" i="5"/>
  <c r="AE33" i="5"/>
  <c r="AD33" i="5"/>
  <c r="AC33" i="5"/>
  <c r="AB33" i="5"/>
  <c r="V33" i="5"/>
  <c r="P33" i="5"/>
  <c r="F33" i="5"/>
  <c r="AF32" i="5"/>
  <c r="AE32" i="5"/>
  <c r="AD32" i="5"/>
  <c r="AC32" i="5"/>
  <c r="AB32" i="5"/>
  <c r="V32" i="5"/>
  <c r="P32" i="5"/>
  <c r="F32" i="5"/>
  <c r="AF31" i="5"/>
  <c r="AE31" i="5"/>
  <c r="AD31" i="5"/>
  <c r="AC31" i="5"/>
  <c r="AB31" i="5"/>
  <c r="V31" i="5"/>
  <c r="P31" i="5"/>
  <c r="F31" i="5"/>
  <c r="AF30" i="5"/>
  <c r="AE30" i="5"/>
  <c r="AD30" i="5"/>
  <c r="AC30" i="5"/>
  <c r="AB30" i="5"/>
  <c r="V30" i="5"/>
  <c r="P30" i="5"/>
  <c r="F30" i="5"/>
  <c r="AF29" i="5"/>
  <c r="AE29" i="5"/>
  <c r="AD29" i="5"/>
  <c r="AC29" i="5"/>
  <c r="AB29" i="5"/>
  <c r="V29" i="5"/>
  <c r="P29" i="5"/>
  <c r="F29" i="5"/>
  <c r="AF28" i="5"/>
  <c r="AE28" i="5"/>
  <c r="AD28" i="5"/>
  <c r="AC28" i="5"/>
  <c r="AB28" i="5"/>
  <c r="V28" i="5"/>
  <c r="P28" i="5"/>
  <c r="F28" i="5"/>
  <c r="AF27" i="5"/>
  <c r="AE27" i="5"/>
  <c r="AD27" i="5"/>
  <c r="AC27" i="5"/>
  <c r="AB27" i="5"/>
  <c r="V27" i="5"/>
  <c r="P27" i="5"/>
  <c r="F27" i="5"/>
  <c r="AF26" i="5"/>
  <c r="AE26" i="5"/>
  <c r="AD26" i="5"/>
  <c r="AC26" i="5"/>
  <c r="AB26" i="5"/>
  <c r="V26" i="5"/>
  <c r="P26" i="5"/>
  <c r="F26" i="5"/>
  <c r="AF25" i="5"/>
  <c r="AE25" i="5"/>
  <c r="AD25" i="5"/>
  <c r="AC25" i="5"/>
  <c r="AB25" i="5"/>
  <c r="V25" i="5"/>
  <c r="P25" i="5"/>
  <c r="F25" i="5"/>
  <c r="AF24" i="5"/>
  <c r="AE24" i="5"/>
  <c r="AD24" i="5"/>
  <c r="AC24" i="5"/>
  <c r="AB24" i="5"/>
  <c r="V24" i="5"/>
  <c r="P24" i="5"/>
  <c r="F24" i="5"/>
  <c r="AF23" i="5"/>
  <c r="AE23" i="5"/>
  <c r="AD23" i="5"/>
  <c r="AC23" i="5"/>
  <c r="AB23" i="5"/>
  <c r="V23" i="5"/>
  <c r="P23" i="5"/>
  <c r="F23" i="5"/>
  <c r="AF22" i="5"/>
  <c r="AE22" i="5"/>
  <c r="AD22" i="5"/>
  <c r="AC22" i="5"/>
  <c r="AB22" i="5"/>
  <c r="V22" i="5"/>
  <c r="P22" i="5"/>
  <c r="F22" i="5"/>
  <c r="AF21" i="5"/>
  <c r="AE21" i="5"/>
  <c r="AD21" i="5"/>
  <c r="AC21" i="5"/>
  <c r="AB21" i="5"/>
  <c r="V21" i="5"/>
  <c r="P21" i="5"/>
  <c r="F21" i="5"/>
  <c r="AF20" i="5"/>
  <c r="AE20" i="5"/>
  <c r="AD20" i="5"/>
  <c r="AC20" i="5"/>
  <c r="AB20" i="5"/>
  <c r="V20" i="5"/>
  <c r="P20" i="5"/>
  <c r="F20" i="5"/>
  <c r="AF19" i="5"/>
  <c r="AE19" i="5"/>
  <c r="AD19" i="5"/>
  <c r="AC19" i="5"/>
  <c r="AB19" i="5"/>
  <c r="V19" i="5"/>
  <c r="P19" i="5"/>
  <c r="F19" i="5"/>
  <c r="AF18" i="5"/>
  <c r="AE18" i="5"/>
  <c r="AD18" i="5"/>
  <c r="AC18" i="5"/>
  <c r="AB18" i="5"/>
  <c r="V18" i="5"/>
  <c r="P18" i="5"/>
  <c r="F18" i="5"/>
  <c r="AF17" i="5"/>
  <c r="AE17" i="5"/>
  <c r="AD17" i="5"/>
  <c r="AC17" i="5"/>
  <c r="AB17" i="5"/>
  <c r="V17" i="5"/>
  <c r="P17" i="5"/>
  <c r="F17" i="5"/>
  <c r="AF16" i="5"/>
  <c r="AE16" i="5"/>
  <c r="AD16" i="5"/>
  <c r="AC16" i="5"/>
  <c r="AB16" i="5"/>
  <c r="V16" i="5"/>
  <c r="P16" i="5"/>
  <c r="F16" i="5"/>
  <c r="AF15" i="5"/>
  <c r="AE15" i="5"/>
  <c r="AD15" i="5"/>
  <c r="AC15" i="5"/>
  <c r="AB15" i="5"/>
  <c r="V15" i="5"/>
  <c r="P15" i="5"/>
  <c r="F15" i="5"/>
  <c r="AF14" i="5"/>
  <c r="AE14" i="5"/>
  <c r="AD14" i="5"/>
  <c r="AC14" i="5"/>
  <c r="AB14" i="5"/>
  <c r="V14" i="5"/>
  <c r="P14" i="5"/>
  <c r="F14" i="5"/>
  <c r="AF13" i="5"/>
  <c r="AE13" i="5"/>
  <c r="AD13" i="5"/>
  <c r="AC13" i="5"/>
  <c r="AB13" i="5"/>
  <c r="V13" i="5"/>
  <c r="P13" i="5"/>
  <c r="F13" i="5"/>
  <c r="AF12" i="5"/>
  <c r="AE12" i="5"/>
  <c r="AD12" i="5"/>
  <c r="AC12" i="5"/>
  <c r="AB12" i="5"/>
  <c r="V12" i="5"/>
  <c r="P12" i="5"/>
  <c r="F12" i="5"/>
  <c r="AF11" i="5"/>
  <c r="AE11" i="5"/>
  <c r="AD11" i="5"/>
  <c r="AC11" i="5"/>
  <c r="AB11" i="5"/>
  <c r="V11" i="5"/>
  <c r="P11" i="5"/>
  <c r="F11" i="5"/>
  <c r="AF10" i="5"/>
  <c r="AE10" i="5"/>
  <c r="AD10" i="5"/>
  <c r="AC10" i="5"/>
  <c r="AB10" i="5"/>
  <c r="V10" i="5"/>
  <c r="P10" i="5"/>
  <c r="F10" i="5"/>
  <c r="AF9" i="5"/>
  <c r="AE9" i="5"/>
  <c r="AD9" i="5"/>
  <c r="AC9" i="5"/>
  <c r="AB9" i="5"/>
  <c r="V9" i="5"/>
  <c r="P9" i="5"/>
  <c r="F9" i="5"/>
  <c r="AF8" i="5"/>
  <c r="AE8" i="5"/>
  <c r="AD8" i="5"/>
  <c r="AC8" i="5"/>
  <c r="AB8" i="5"/>
  <c r="V8" i="5"/>
  <c r="P8" i="5"/>
  <c r="F8" i="5"/>
  <c r="AF7" i="5"/>
  <c r="AE7" i="5"/>
  <c r="AD7" i="5"/>
  <c r="AC7" i="5"/>
  <c r="AB7" i="5"/>
  <c r="V7" i="5"/>
  <c r="P7" i="5"/>
  <c r="F7" i="5"/>
</calcChain>
</file>

<file path=xl/sharedStrings.xml><?xml version="1.0" encoding="utf-8"?>
<sst xmlns="http://schemas.openxmlformats.org/spreadsheetml/2006/main" count="125" uniqueCount="75">
  <si>
    <t>RESULTATS DE LA POULE</t>
  </si>
  <si>
    <t>JOUEUR
categorie
club</t>
  </si>
  <si>
    <t>PTS</t>
  </si>
  <si>
    <t>REP</t>
  </si>
  <si>
    <t>MG</t>
  </si>
  <si>
    <t>PTS DE
 MATCHS</t>
  </si>
  <si>
    <t>RANG</t>
  </si>
  <si>
    <t>POINTS DE 
CLASSEMENT</t>
  </si>
  <si>
    <t>POINTS DE
 BONUS</t>
  </si>
  <si>
    <t>TOTAL 
POINTS</t>
  </si>
  <si>
    <t>MP</t>
  </si>
  <si>
    <t>SERIE</t>
  </si>
  <si>
    <t>POINTS DE 
CLASSEMENTS</t>
  </si>
  <si>
    <t>CDBVM</t>
  </si>
  <si>
    <t>SAISON 2021 / 2022</t>
  </si>
  <si>
    <t>LIBRE R1</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</si>
  <si>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</si>
  <si>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</si>
  <si>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</si>
  <si>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</si>
  <si>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</si>
  <si>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</si>
  <si>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</si>
  <si>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</si>
  <si>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</si>
  <si>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</si>
  <si>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</si>
  <si>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</si>
  <si>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</si>
  <si>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</si>
  <si>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</si>
  <si>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</si>
  <si>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</si>
  <si>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</si>
  <si>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</si>
  <si>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</si>
  <si>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</si>
  <si>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</si>
  <si>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</si>
  <si>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</si>
  <si>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FAVERO Alain</t>
  </si>
  <si>
    <t>FAVERO</t>
  </si>
  <si>
    <t>ALAIN</t>
  </si>
  <si>
    <t>LIVRY</t>
  </si>
  <si>
    <t>21/22</t>
  </si>
  <si>
    <t>FINALISTE</t>
  </si>
  <si>
    <t>RAOULT Pierre Jean</t>
  </si>
  <si>
    <t>RAOULT</t>
  </si>
  <si>
    <t>PIERRE JEAN</t>
  </si>
  <si>
    <t>ABASM</t>
  </si>
  <si>
    <t>ARGIS Mickael</t>
  </si>
  <si>
    <t>ARGIS</t>
  </si>
  <si>
    <t>MICKAEL</t>
  </si>
  <si>
    <t>ABMA</t>
  </si>
  <si>
    <t/>
  </si>
  <si>
    <t>WEILL Denis</t>
  </si>
  <si>
    <t>WEILL</t>
  </si>
  <si>
    <t>DENIS</t>
  </si>
  <si>
    <t>nc</t>
  </si>
  <si>
    <t>GUILLOTIN Gilles</t>
  </si>
  <si>
    <t>GUILLOTIN</t>
  </si>
  <si>
    <t>GILLES</t>
  </si>
  <si>
    <t>DOUSSOT Pierre</t>
  </si>
  <si>
    <t>DOUSSOT</t>
  </si>
  <si>
    <t>PIERRE</t>
  </si>
  <si>
    <t>20/21</t>
  </si>
  <si>
    <t>18/19</t>
  </si>
  <si>
    <t>19/20</t>
  </si>
  <si>
    <t>T= tournoi</t>
  </si>
  <si>
    <t>MT= meilleur tournoi</t>
  </si>
  <si>
    <t>MG= moyenne générale</t>
  </si>
  <si>
    <t>MP= moyenne particulière</t>
  </si>
  <si>
    <t>MS= meilleure série</t>
  </si>
  <si>
    <t>a&amp;</t>
  </si>
  <si>
    <t>Sélectionnés en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</si>
</sst>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22" x14ac:knownFonts="1">
    <font>
      <sz val="11"/>
      <color theme="1"/>
      <name val="Calibri"/>
      <family val="2"/>
      <scheme val="minor"/>
    </font>
    <font>
      <sz val="12"/>
      <color theme="1"/>
      <name val="Calibri"/>
      <family val="2"/>
      <scheme val="minor"/>
    </font>
    <font>
      <sz val="20"/>
      <color indexed="8"/>
      <name val="Calibri"/>
      <family val="2"/>
    </font>
    <font>
      <sz val="28"/>
      <color indexed="8"/>
      <name val="Calibri"/>
      <family val="2"/>
    </font>
    <font>
      <sz val="24"/>
      <color indexed="8"/>
      <name val="Calibri"/>
      <family val="2"/>
    </font>
    <font>
      <b/>
      <sz val="12"/>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
      <b/>
      <sz val="18"/>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s>
  <fills count="1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3" tint="0.79998168889431442"/>
        <bgColor indexed="6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s>
  <cellStyleXfs count="3">
    <xf numFmtId="0" fontId="0" fillId="0" borderId="0"/>
    <xf numFmtId="0" fontId="1" fillId="0" borderId="0"/>
    <xf numFmtId="0" fontId="14" fillId="0" borderId="0"/>
  </cellStyleXfs>
  <cellXfs count="239">
    <xf numFmtId="0" fontId="0" fillId="0" borderId="0" xfId="0"/>
    <xf numFmtId="0" fontId="1" fillId="0" borderId="0" xfId="1" applyProtection="1">
      <protection hidden="1"/>
    </xf>
    <xf numFmtId="0" fontId="1" fillId="0" borderId="0" xfId="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 xfId="1" applyBorder="1" applyProtection="1">
      <protection hidden="1"/>
    </xf>
    <xf numFmtId="0" fontId="1" fillId="0" borderId="2" xfId="1" applyBorder="1" applyAlignment="1" applyProtection="1">
      <alignment horizontal="center" vertical="center"/>
      <protection hidden="1"/>
    </xf>
    <xf numFmtId="0" fontId="1" fillId="0" borderId="2" xfId="1" applyBorder="1" applyAlignment="1" applyProtection="1">
      <alignment horizontal="justify" vertical="justify"/>
      <protection hidden="1"/>
    </xf>
    <xf numFmtId="0" fontId="1" fillId="0" borderId="2" xfId="1" applyBorder="1" applyProtection="1">
      <protection hidden="1"/>
    </xf>
    <xf numFmtId="0" fontId="1" fillId="0" borderId="3" xfId="1" applyBorder="1" applyProtection="1">
      <protection hidden="1"/>
    </xf>
    <xf numFmtId="0" fontId="2" fillId="0" borderId="4" xfId="1" applyFont="1" applyBorder="1" applyAlignment="1" applyProtection="1">
      <alignment horizontal="left"/>
      <protection hidden="1"/>
    </xf>
    <xf numFmtId="0" fontId="2" fillId="0" borderId="5" xfId="1" applyFont="1" applyBorder="1" applyAlignment="1" applyProtection="1">
      <alignment horizontal="left"/>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vertical="justify"/>
      <protection hidden="1"/>
    </xf>
    <xf numFmtId="0" fontId="4" fillId="0" borderId="0" xfId="1" applyFont="1" applyAlignment="1" applyProtection="1">
      <alignment horizontal="left"/>
      <protection hidden="1"/>
    </xf>
    <xf numFmtId="0" fontId="2" fillId="0" borderId="0" xfId="1" applyFont="1" applyAlignment="1" applyProtection="1">
      <alignment horizontal="left"/>
      <protection hidden="1"/>
    </xf>
    <xf numFmtId="0" fontId="2" fillId="0" borderId="5" xfId="1" applyFont="1" applyBorder="1" applyAlignment="1" applyProtection="1">
      <alignment horizontal="left" vertical="center"/>
      <protection hidden="1"/>
    </xf>
    <xf numFmtId="0" fontId="2" fillId="0" borderId="4" xfId="1" applyFont="1" applyBorder="1" applyAlignment="1" applyProtection="1">
      <alignment horizontal="left" vertical="center"/>
      <protection hidden="1"/>
    </xf>
    <xf numFmtId="0" fontId="2" fillId="0" borderId="0" xfId="1" applyFont="1" applyAlignment="1" applyProtection="1">
      <alignment horizontal="left" vertical="center"/>
      <protection hidden="1"/>
    </xf>
    <xf numFmtId="0" fontId="1" fillId="0" borderId="4" xfId="1" applyBorder="1" applyProtection="1">
      <protection hidden="1"/>
    </xf>
    <xf numFmtId="0" fontId="1" fillId="0" borderId="5" xfId="1" applyBorder="1" applyProtection="1">
      <protection hidden="1"/>
    </xf>
    <xf numFmtId="0" fontId="5" fillId="0" borderId="6" xfId="1" applyFont="1" applyBorder="1" applyAlignment="1" applyProtection="1">
      <alignment horizontal="center" vertical="center" wrapText="1"/>
      <protection hidden="1"/>
    </xf>
    <xf numFmtId="0" fontId="7" fillId="2" borderId="6" xfId="1" applyFont="1" applyFill="1" applyBorder="1" applyAlignment="1" applyProtection="1">
      <alignment horizontal="center" vertical="center" wrapText="1"/>
      <protection hidden="1"/>
    </xf>
    <xf numFmtId="0" fontId="8" fillId="2" borderId="10" xfId="1" applyFont="1" applyFill="1" applyBorder="1" applyAlignment="1" applyProtection="1">
      <alignment horizontal="center" vertical="center" wrapText="1"/>
      <protection hidden="1"/>
    </xf>
    <xf numFmtId="0" fontId="1" fillId="0" borderId="11" xfId="1" applyBorder="1" applyAlignment="1" applyProtection="1">
      <alignment horizontal="center" vertical="center" wrapText="1"/>
      <protection hidden="1"/>
    </xf>
    <xf numFmtId="0" fontId="1" fillId="0" borderId="12" xfId="1" applyBorder="1" applyAlignment="1" applyProtection="1">
      <alignment horizontal="center" vertical="center"/>
      <protection hidden="1"/>
    </xf>
    <xf numFmtId="0" fontId="1" fillId="0" borderId="12" xfId="1" applyBorder="1" applyAlignment="1" applyProtection="1">
      <alignment horizontal="center" vertical="center" wrapText="1"/>
      <protection hidden="1"/>
    </xf>
    <xf numFmtId="0" fontId="1" fillId="0" borderId="13" xfId="1" applyBorder="1" applyAlignment="1" applyProtection="1">
      <alignment horizontal="center" vertical="center" wrapText="1"/>
      <protection hidden="1"/>
    </xf>
    <xf numFmtId="0" fontId="9" fillId="2" borderId="11"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9" xfId="1" applyFont="1" applyFill="1" applyBorder="1" applyAlignment="1" applyProtection="1">
      <alignment horizontal="center" vertical="center"/>
      <protection hidden="1"/>
    </xf>
    <xf numFmtId="0" fontId="2" fillId="2" borderId="12" xfId="1" applyFont="1" applyFill="1" applyBorder="1" applyAlignment="1" applyProtection="1">
      <alignment horizontal="center" vertical="center"/>
      <protection hidden="1"/>
    </xf>
    <xf numFmtId="0" fontId="2" fillId="2" borderId="13" xfId="1" applyFont="1" applyFill="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hidden="1"/>
    </xf>
    <xf numFmtId="165" fontId="2" fillId="2" borderId="17" xfId="1" applyNumberFormat="1" applyFont="1" applyFill="1" applyBorder="1" applyAlignment="1" applyProtection="1">
      <alignment horizontal="center" vertical="center"/>
      <protection hidden="1"/>
    </xf>
    <xf numFmtId="0" fontId="12" fillId="2" borderId="18" xfId="1" applyFont="1" applyFill="1" applyBorder="1" applyAlignment="1" applyProtection="1">
      <alignment horizontal="center" vertical="center"/>
      <protection hidden="1"/>
    </xf>
    <xf numFmtId="0" fontId="2" fillId="2" borderId="21" xfId="1" applyFont="1" applyFill="1" applyBorder="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2" fillId="2" borderId="22" xfId="1" applyFont="1" applyFill="1" applyBorder="1" applyAlignment="1" applyProtection="1">
      <alignment horizontal="center"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0" fontId="9" fillId="2" borderId="27" xfId="1" applyFont="1" applyFill="1" applyBorder="1" applyAlignment="1" applyProtection="1">
      <alignment horizontal="center" vertical="center"/>
      <protection hidden="1"/>
    </xf>
    <xf numFmtId="0" fontId="2" fillId="2" borderId="28" xfId="1" applyFont="1" applyFill="1" applyBorder="1" applyAlignment="1" applyProtection="1">
      <alignment horizontal="center" vertical="center"/>
      <protection hidden="1"/>
    </xf>
    <xf numFmtId="0" fontId="2" fillId="2" borderId="29" xfId="1" applyFont="1" applyFill="1" applyBorder="1" applyAlignment="1" applyProtection="1">
      <alignment horizontal="center" vertical="center"/>
      <protection hidden="1"/>
    </xf>
    <xf numFmtId="0" fontId="2" fillId="2" borderId="30" xfId="1" applyFont="1" applyFill="1" applyBorder="1" applyAlignment="1" applyProtection="1">
      <alignment horizontal="center" vertical="center"/>
      <protection hidden="1"/>
    </xf>
    <xf numFmtId="165" fontId="2" fillId="2" borderId="31" xfId="1" applyNumberFormat="1" applyFont="1" applyFill="1" applyBorder="1" applyAlignment="1" applyProtection="1">
      <alignment horizontal="center" vertical="center"/>
      <protection hidden="1"/>
    </xf>
    <xf numFmtId="0" fontId="2" fillId="2" borderId="31" xfId="1" applyFont="1" applyFill="1" applyBorder="1" applyAlignment="1" applyProtection="1">
      <alignment horizontal="center" vertical="center"/>
      <protection hidden="1"/>
    </xf>
    <xf numFmtId="0" fontId="2" fillId="2" borderId="32" xfId="1" applyFont="1" applyFill="1" applyBorder="1" applyAlignment="1" applyProtection="1">
      <alignment horizontal="center" vertical="center"/>
      <protection hidden="1"/>
    </xf>
    <xf numFmtId="0" fontId="7" fillId="3" borderId="6" xfId="1" applyFont="1" applyFill="1" applyBorder="1" applyAlignment="1" applyProtection="1">
      <alignment horizontal="center" vertical="center" wrapText="1"/>
      <protection hidden="1"/>
    </xf>
    <xf numFmtId="0" fontId="8" fillId="3" borderId="10" xfId="1" applyFont="1" applyFill="1" applyBorder="1" applyAlignment="1" applyProtection="1">
      <alignment horizontal="center" vertical="center" wrapText="1"/>
      <protection hidden="1"/>
    </xf>
    <xf numFmtId="0" fontId="9" fillId="3" borderId="11" xfId="1" applyFont="1" applyFill="1" applyBorder="1" applyAlignment="1" applyProtection="1">
      <alignment horizontal="center" vertical="center"/>
      <protection hidden="1"/>
    </xf>
    <xf numFmtId="0" fontId="2" fillId="3" borderId="12"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2"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2" fillId="3" borderId="13"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165" fontId="2" fillId="3" borderId="17" xfId="1" applyNumberFormat="1" applyFont="1" applyFill="1" applyBorder="1" applyAlignment="1" applyProtection="1">
      <alignment horizontal="center" vertical="center"/>
      <protection hidden="1"/>
    </xf>
    <xf numFmtId="0" fontId="12" fillId="3" borderId="18" xfId="1" applyFont="1" applyFill="1" applyBorder="1" applyAlignment="1" applyProtection="1">
      <alignment horizontal="center" vertical="center"/>
      <protection hidden="1"/>
    </xf>
    <xf numFmtId="0" fontId="2" fillId="3" borderId="19" xfId="1" applyFont="1" applyFill="1" applyBorder="1" applyAlignment="1" applyProtection="1">
      <alignment horizontal="center" vertical="center"/>
      <protection hidden="1"/>
    </xf>
    <xf numFmtId="0" fontId="2" fillId="3" borderId="21" xfId="1" applyFont="1" applyFill="1" applyBorder="1" applyAlignment="1" applyProtection="1">
      <alignment horizontal="center" vertical="center"/>
      <protection hidden="1"/>
    </xf>
    <xf numFmtId="0" fontId="2" fillId="3" borderId="0" xfId="1" applyFont="1" applyFill="1" applyAlignment="1" applyProtection="1">
      <alignment horizontal="center" vertical="center"/>
      <protection hidden="1"/>
    </xf>
    <xf numFmtId="0" fontId="2" fillId="3" borderId="22" xfId="1" applyFont="1" applyFill="1" applyBorder="1" applyAlignment="1" applyProtection="1">
      <alignment horizontal="center" vertical="center"/>
      <protection hidden="1"/>
    </xf>
    <xf numFmtId="0" fontId="2" fillId="3" borderId="20" xfId="1" applyFont="1" applyFill="1" applyBorder="1" applyAlignment="1" applyProtection="1">
      <alignment horizontal="center" vertical="center"/>
      <protection hidden="1"/>
    </xf>
    <xf numFmtId="0" fontId="8" fillId="3" borderId="25" xfId="1" applyFont="1" applyFill="1" applyBorder="1" applyAlignment="1" applyProtection="1">
      <alignment horizontal="center" vertical="center"/>
      <protection hidden="1"/>
    </xf>
    <xf numFmtId="0" fontId="8" fillId="3" borderId="26" xfId="1" applyFont="1" applyFill="1" applyBorder="1" applyAlignment="1" applyProtection="1">
      <alignment horizontal="center" vertical="center"/>
      <protection hidden="1"/>
    </xf>
    <xf numFmtId="0" fontId="9" fillId="3" borderId="27" xfId="1" applyFont="1" applyFill="1" applyBorder="1" applyAlignment="1" applyProtection="1">
      <alignment horizontal="center" vertical="center"/>
      <protection hidden="1"/>
    </xf>
    <xf numFmtId="165" fontId="2" fillId="3" borderId="31" xfId="1" applyNumberFormat="1" applyFont="1" applyFill="1" applyBorder="1" applyAlignment="1" applyProtection="1">
      <alignment horizontal="center" vertical="center"/>
      <protection hidden="1"/>
    </xf>
    <xf numFmtId="0" fontId="2" fillId="3" borderId="31" xfId="1" applyFont="1" applyFill="1" applyBorder="1" applyAlignment="1" applyProtection="1">
      <alignment horizontal="center" vertical="center"/>
      <protection hidden="1"/>
    </xf>
    <xf numFmtId="0" fontId="2" fillId="3" borderId="28" xfId="1" applyFont="1" applyFill="1" applyBorder="1" applyAlignment="1" applyProtection="1">
      <alignment horizontal="center" vertical="center"/>
      <protection hidden="1"/>
    </xf>
    <xf numFmtId="0" fontId="2" fillId="3" borderId="29" xfId="1" applyFont="1" applyFill="1" applyBorder="1" applyAlignment="1" applyProtection="1">
      <alignment horizontal="center" vertical="center"/>
      <protection hidden="1"/>
    </xf>
    <xf numFmtId="0" fontId="2" fillId="3" borderId="30" xfId="1" applyFont="1" applyFill="1" applyBorder="1" applyAlignment="1" applyProtection="1">
      <alignment horizontal="center" vertical="center"/>
      <protection hidden="1"/>
    </xf>
    <xf numFmtId="0" fontId="2" fillId="3" borderId="32" xfId="1" applyFont="1" applyFill="1" applyBorder="1" applyAlignment="1" applyProtection="1">
      <alignment horizontal="center" vertical="center"/>
      <protection hidden="1"/>
    </xf>
    <xf numFmtId="0" fontId="7" fillId="4" borderId="6" xfId="1" applyFont="1" applyFill="1" applyBorder="1" applyAlignment="1" applyProtection="1">
      <alignment horizontal="center" vertical="center" wrapText="1"/>
      <protection hidden="1"/>
    </xf>
    <xf numFmtId="0" fontId="8" fillId="4" borderId="10" xfId="1" applyFont="1" applyFill="1" applyBorder="1" applyAlignment="1" applyProtection="1">
      <alignment horizontal="center" vertical="center"/>
      <protection hidden="1"/>
    </xf>
    <xf numFmtId="0" fontId="9" fillId="4" borderId="11" xfId="1" applyFont="1" applyFill="1" applyBorder="1" applyAlignment="1" applyProtection="1">
      <alignment horizontal="center" vertical="center"/>
      <protection hidden="1"/>
    </xf>
    <xf numFmtId="0" fontId="2" fillId="4" borderId="12" xfId="1" applyFont="1" applyFill="1" applyBorder="1" applyAlignment="1" applyProtection="1">
      <alignment horizontal="center" vertical="center"/>
      <protection hidden="1"/>
    </xf>
    <xf numFmtId="0" fontId="2" fillId="4" borderId="8" xfId="1" applyFont="1" applyFill="1" applyBorder="1" applyAlignment="1" applyProtection="1">
      <alignment horizontal="center" vertical="center"/>
      <protection hidden="1"/>
    </xf>
    <xf numFmtId="0" fontId="2" fillId="4" borderId="2" xfId="1" applyFont="1" applyFill="1" applyBorder="1" applyAlignment="1" applyProtection="1">
      <alignment horizontal="center" vertical="center"/>
      <protection hidden="1"/>
    </xf>
    <xf numFmtId="0" fontId="2" fillId="4" borderId="3" xfId="1" applyFont="1" applyFill="1" applyBorder="1" applyAlignment="1" applyProtection="1">
      <alignment horizontal="center" vertical="center"/>
      <protection hidden="1"/>
    </xf>
    <xf numFmtId="0" fontId="10" fillId="4" borderId="14" xfId="1" applyFont="1" applyFill="1" applyBorder="1" applyAlignment="1" applyProtection="1">
      <alignment horizontal="center" vertical="center"/>
      <protection hidden="1"/>
    </xf>
    <xf numFmtId="165" fontId="2" fillId="4" borderId="17" xfId="1" applyNumberFormat="1" applyFont="1" applyFill="1" applyBorder="1" applyAlignment="1" applyProtection="1">
      <alignment horizontal="center" vertical="center"/>
      <protection hidden="1"/>
    </xf>
    <xf numFmtId="0" fontId="12" fillId="4" borderId="18" xfId="1" applyFont="1" applyFill="1" applyBorder="1" applyAlignment="1" applyProtection="1">
      <alignment horizontal="center" vertical="center"/>
      <protection hidden="1"/>
    </xf>
    <xf numFmtId="0" fontId="2" fillId="4" borderId="19" xfId="1" applyFont="1" applyFill="1" applyBorder="1" applyAlignment="1" applyProtection="1">
      <alignment horizontal="center" vertical="center"/>
      <protection hidden="1"/>
    </xf>
    <xf numFmtId="0" fontId="2" fillId="4" borderId="21"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hidden="1"/>
    </xf>
    <xf numFmtId="0" fontId="2" fillId="4" borderId="5" xfId="1" applyFont="1" applyFill="1" applyBorder="1" applyAlignment="1" applyProtection="1">
      <alignment horizontal="center" vertical="center"/>
      <protection hidden="1"/>
    </xf>
    <xf numFmtId="0" fontId="9" fillId="4" borderId="27" xfId="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2" fillId="4" borderId="31" xfId="1" applyFont="1" applyFill="1" applyBorder="1" applyAlignment="1" applyProtection="1">
      <alignment horizontal="center" vertical="center"/>
      <protection hidden="1"/>
    </xf>
    <xf numFmtId="0" fontId="2" fillId="4" borderId="28" xfId="1" applyFont="1" applyFill="1" applyBorder="1" applyAlignment="1" applyProtection="1">
      <alignment horizontal="center" vertical="center"/>
      <protection hidden="1"/>
    </xf>
    <xf numFmtId="0" fontId="2" fillId="4" borderId="29" xfId="1" applyFont="1" applyFill="1" applyBorder="1" applyAlignment="1" applyProtection="1">
      <alignment horizontal="center" vertical="center"/>
      <protection hidden="1"/>
    </xf>
    <xf numFmtId="0" fontId="2" fillId="4" borderId="34" xfId="1" applyFont="1" applyFill="1" applyBorder="1" applyAlignment="1" applyProtection="1">
      <alignment horizontal="center" vertical="center"/>
      <protection hidden="1"/>
    </xf>
    <xf numFmtId="0" fontId="1" fillId="0" borderId="33" xfId="1" applyBorder="1" applyProtection="1">
      <protection hidden="1"/>
    </xf>
    <xf numFmtId="0" fontId="1" fillId="0" borderId="29" xfId="1" applyBorder="1" applyAlignment="1" applyProtection="1">
      <alignment horizontal="center" vertical="center"/>
      <protection hidden="1"/>
    </xf>
    <xf numFmtId="0" fontId="1" fillId="0" borderId="29" xfId="1" applyBorder="1" applyAlignment="1" applyProtection="1">
      <alignment horizontal="justify" vertical="justify"/>
      <protection hidden="1"/>
    </xf>
    <xf numFmtId="0" fontId="1" fillId="0" borderId="29" xfId="1" applyBorder="1" applyProtection="1">
      <protection hidden="1"/>
    </xf>
    <xf numFmtId="0" fontId="1" fillId="0" borderId="34" xfId="1" applyBorder="1" applyProtection="1">
      <protection hidden="1"/>
    </xf>
    <xf numFmtId="0" fontId="1" fillId="0" borderId="0" xfId="1" applyAlignment="1" applyProtection="1">
      <alignment horizontal="left" vertical="top"/>
      <protection hidden="1"/>
    </xf>
    <xf numFmtId="2" fontId="1" fillId="0" borderId="0" xfId="1" applyNumberFormat="1" applyAlignment="1" applyProtection="1">
      <alignment horizontal="center"/>
      <protection hidden="1"/>
    </xf>
    <xf numFmtId="0" fontId="5" fillId="5" borderId="35" xfId="1" applyFont="1" applyFill="1" applyBorder="1" applyAlignment="1" applyProtection="1">
      <alignment horizontal="center" vertical="center" wrapText="1"/>
      <protection hidden="1"/>
    </xf>
    <xf numFmtId="0" fontId="5" fillId="5" borderId="36" xfId="1" applyFont="1" applyFill="1" applyBorder="1" applyAlignment="1" applyProtection="1">
      <alignment horizontal="center" vertical="center" wrapText="1"/>
      <protection hidden="1"/>
    </xf>
    <xf numFmtId="2" fontId="5" fillId="5" borderId="36" xfId="1" applyNumberFormat="1" applyFont="1" applyFill="1" applyBorder="1" applyAlignment="1" applyProtection="1">
      <alignment horizontal="center" vertical="center" wrapText="1"/>
      <protection hidden="1"/>
    </xf>
    <xf numFmtId="0" fontId="15" fillId="6" borderId="36" xfId="2" applyFont="1" applyFill="1" applyBorder="1" applyAlignment="1">
      <alignment horizontal="center" vertical="center" wrapText="1"/>
    </xf>
    <xf numFmtId="0" fontId="15" fillId="6" borderId="37" xfId="2" applyFont="1" applyFill="1" applyBorder="1" applyAlignment="1">
      <alignment horizontal="center" vertical="center" wrapText="1"/>
    </xf>
    <xf numFmtId="2" fontId="15" fillId="6" borderId="37" xfId="2" applyNumberFormat="1" applyFont="1" applyFill="1" applyBorder="1" applyAlignment="1">
      <alignment horizontal="center" vertical="center" wrapText="1"/>
    </xf>
    <xf numFmtId="0" fontId="15" fillId="7" borderId="37" xfId="2" applyFont="1" applyFill="1" applyBorder="1" applyAlignment="1">
      <alignment horizontal="center" vertical="center" wrapText="1"/>
    </xf>
    <xf numFmtId="2" fontId="15" fillId="7" borderId="37" xfId="2" applyNumberFormat="1" applyFont="1" applyFill="1" applyBorder="1" applyAlignment="1">
      <alignment horizontal="center" vertical="center" wrapText="1"/>
    </xf>
    <xf numFmtId="0" fontId="15" fillId="8" borderId="37" xfId="2" applyFont="1" applyFill="1" applyBorder="1" applyAlignment="1">
      <alignment horizontal="center" vertical="center" wrapText="1"/>
    </xf>
    <xf numFmtId="2" fontId="16" fillId="9" borderId="37" xfId="2" applyNumberFormat="1" applyFont="1" applyFill="1" applyBorder="1" applyAlignment="1">
      <alignment horizontal="center" vertical="center" wrapText="1"/>
    </xf>
    <xf numFmtId="2" fontId="16" fillId="9" borderId="38" xfId="2" applyNumberFormat="1" applyFont="1" applyFill="1" applyBorder="1" applyAlignment="1">
      <alignment horizontal="center" vertical="center" wrapText="1"/>
    </xf>
    <xf numFmtId="0" fontId="5" fillId="0" borderId="0" xfId="1" applyFont="1" applyAlignment="1" applyProtection="1">
      <alignment wrapText="1"/>
      <protection hidden="1"/>
    </xf>
    <xf numFmtId="0" fontId="1" fillId="0" borderId="39" xfId="1" applyBorder="1" applyAlignment="1" applyProtection="1">
      <alignment horizontal="center"/>
      <protection hidden="1"/>
    </xf>
    <xf numFmtId="0" fontId="1" fillId="0" borderId="19" xfId="1" applyBorder="1"/>
    <xf numFmtId="0" fontId="17" fillId="0" borderId="19" xfId="2" applyFont="1" applyBorder="1" applyAlignment="1">
      <alignment horizontal="center"/>
    </xf>
    <xf numFmtId="0" fontId="1" fillId="0" borderId="19" xfId="1" applyBorder="1" applyAlignment="1">
      <alignment horizontal="left"/>
    </xf>
    <xf numFmtId="0" fontId="14" fillId="0" borderId="19" xfId="2" applyBorder="1" applyAlignment="1">
      <alignment horizontal="center"/>
    </xf>
    <xf numFmtId="17" fontId="17" fillId="0" borderId="19" xfId="2" applyNumberFormat="1" applyFont="1" applyBorder="1" applyAlignment="1">
      <alignment horizontal="center"/>
    </xf>
    <xf numFmtId="2" fontId="14" fillId="0" borderId="19" xfId="2" applyNumberFormat="1" applyBorder="1" applyAlignment="1">
      <alignment horizontal="center"/>
    </xf>
    <xf numFmtId="0" fontId="14" fillId="10" borderId="19" xfId="2" applyFill="1" applyBorder="1" applyAlignment="1" applyProtection="1">
      <alignment horizontal="center" vertical="center"/>
      <protection hidden="1"/>
    </xf>
    <xf numFmtId="165" fontId="14" fillId="10" borderId="19" xfId="2" applyNumberFormat="1" applyFill="1" applyBorder="1" applyAlignment="1" applyProtection="1">
      <alignment horizontal="center" vertical="center"/>
      <protection hidden="1"/>
    </xf>
    <xf numFmtId="1"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wrapText="1"/>
    </xf>
    <xf numFmtId="2" fontId="14" fillId="10" borderId="19" xfId="2" applyNumberFormat="1" applyFill="1" applyBorder="1" applyAlignment="1" applyProtection="1">
      <alignment horizontal="center" vertical="center"/>
      <protection hidden="1"/>
    </xf>
    <xf numFmtId="2" fontId="18" fillId="0" borderId="16" xfId="2" applyNumberFormat="1" applyFont="1" applyBorder="1" applyAlignment="1">
      <alignment horizontal="center"/>
    </xf>
    <xf numFmtId="0" fontId="18" fillId="0" borderId="19" xfId="2" applyFont="1" applyBorder="1" applyAlignment="1">
      <alignment horizontal="center"/>
    </xf>
    <xf numFmtId="2" fontId="18" fillId="0" borderId="19" xfId="2" applyNumberFormat="1" applyFont="1" applyBorder="1" applyAlignment="1">
      <alignment horizontal="center"/>
    </xf>
    <xf numFmtId="1" fontId="19" fillId="0" borderId="40" xfId="2" applyNumberFormat="1" applyFont="1" applyBorder="1" applyAlignment="1">
      <alignment horizontal="center"/>
    </xf>
    <xf numFmtId="49" fontId="18" fillId="0" borderId="16" xfId="2" applyNumberFormat="1" applyFont="1" applyBorder="1" applyAlignment="1">
      <alignment horizontal="center"/>
    </xf>
    <xf numFmtId="0" fontId="1" fillId="0" borderId="19" xfId="1" applyBorder="1" applyAlignment="1" applyProtection="1">
      <alignment horizontal="center"/>
      <protection hidden="1"/>
    </xf>
    <xf numFmtId="49" fontId="17" fillId="0" borderId="19" xfId="2" applyNumberFormat="1" applyFont="1" applyBorder="1" applyAlignment="1">
      <alignment horizontal="center"/>
    </xf>
    <xf numFmtId="0" fontId="18" fillId="10" borderId="19" xfId="2" applyFont="1" applyFill="1" applyBorder="1" applyAlignment="1">
      <alignment horizontal="center"/>
    </xf>
    <xf numFmtId="2" fontId="18" fillId="10" borderId="19" xfId="2" applyNumberFormat="1" applyFont="1" applyFill="1" applyBorder="1" applyAlignment="1">
      <alignment horizontal="center"/>
    </xf>
    <xf numFmtId="0" fontId="18" fillId="10" borderId="16" xfId="2" applyFont="1" applyFill="1" applyBorder="1" applyAlignment="1" applyProtection="1">
      <alignment horizontal="center" vertical="center"/>
      <protection locked="0"/>
    </xf>
    <xf numFmtId="0" fontId="18" fillId="10" borderId="19" xfId="2" applyFont="1" applyFill="1" applyBorder="1" applyAlignment="1" applyProtection="1">
      <alignment horizontal="center" vertical="center"/>
      <protection locked="0"/>
    </xf>
    <xf numFmtId="2" fontId="18" fillId="10" borderId="19" xfId="2" applyNumberFormat="1" applyFont="1" applyFill="1" applyBorder="1" applyAlignment="1" applyProtection="1">
      <alignment horizontal="center" vertical="center"/>
      <protection locked="0"/>
    </xf>
    <xf numFmtId="0" fontId="18" fillId="12" borderId="19" xfId="2" applyFont="1" applyFill="1" applyBorder="1" applyAlignment="1" applyProtection="1">
      <alignment horizontal="center" vertical="center"/>
      <protection hidden="1"/>
    </xf>
    <xf numFmtId="165" fontId="18" fillId="12" borderId="19" xfId="2" applyNumberFormat="1" applyFont="1" applyFill="1" applyBorder="1" applyAlignment="1" applyProtection="1">
      <alignment horizontal="center" vertical="center"/>
      <protection hidden="1"/>
    </xf>
    <xf numFmtId="1" fontId="18" fillId="12" borderId="19" xfId="2" applyNumberFormat="1" applyFont="1" applyFill="1" applyBorder="1" applyAlignment="1" applyProtection="1">
      <alignment horizontal="center" vertical="center"/>
      <protection hidden="1"/>
    </xf>
    <xf numFmtId="0" fontId="1" fillId="0" borderId="19" xfId="1" applyBorder="1" applyAlignment="1" applyProtection="1">
      <alignment horizontal="center" vertical="center" wrapText="1"/>
      <protection hidden="1"/>
    </xf>
    <xf numFmtId="0" fontId="1" fillId="0" borderId="19" xfId="1" applyBorder="1" applyAlignment="1" applyProtection="1">
      <alignment horizontal="center" vertical="center"/>
      <protection hidden="1"/>
    </xf>
    <xf numFmtId="2" fontId="1" fillId="0" borderId="19" xfId="1" applyNumberFormat="1" applyBorder="1" applyAlignment="1" applyProtection="1">
      <alignment horizontal="center"/>
      <protection hidden="1"/>
    </xf>
    <xf numFmtId="0" fontId="1" fillId="0" borderId="19" xfId="1" applyBorder="1" applyProtection="1">
      <protection hidden="1"/>
    </xf>
    <xf numFmtId="0" fontId="18" fillId="10" borderId="19" xfId="2" applyFont="1" applyFill="1" applyBorder="1" applyAlignment="1" applyProtection="1">
      <alignment horizontal="center" vertical="center" wrapText="1"/>
      <protection locked="0"/>
    </xf>
    <xf numFmtId="0" fontId="17" fillId="0" borderId="42" xfId="2" applyFont="1" applyBorder="1" applyAlignment="1">
      <alignment horizontal="center"/>
    </xf>
    <xf numFmtId="0" fontId="14" fillId="0" borderId="42" xfId="2" applyBorder="1" applyAlignment="1">
      <alignment horizontal="center"/>
    </xf>
    <xf numFmtId="0" fontId="14" fillId="10" borderId="22" xfId="2" applyFill="1" applyBorder="1" applyAlignment="1" applyProtection="1">
      <alignment horizontal="center" vertical="center"/>
      <protection hidden="1"/>
    </xf>
    <xf numFmtId="165" fontId="14" fillId="10" borderId="22" xfId="2" applyNumberFormat="1" applyFill="1" applyBorder="1" applyAlignment="1" applyProtection="1">
      <alignment horizontal="center" vertical="center"/>
      <protection hidden="1"/>
    </xf>
    <xf numFmtId="1" fontId="14" fillId="10" borderId="22" xfId="2" applyNumberFormat="1" applyFill="1" applyBorder="1" applyAlignment="1" applyProtection="1">
      <alignment horizontal="center" vertical="center"/>
      <protection hidden="1"/>
    </xf>
    <xf numFmtId="0" fontId="18" fillId="10" borderId="42" xfId="2" applyFont="1" applyFill="1" applyBorder="1" applyAlignment="1">
      <alignment horizontal="center"/>
    </xf>
    <xf numFmtId="2" fontId="18" fillId="10" borderId="42" xfId="2" applyNumberFormat="1" applyFont="1" applyFill="1" applyBorder="1" applyAlignment="1">
      <alignment horizontal="center"/>
    </xf>
    <xf numFmtId="0" fontId="1" fillId="0" borderId="43" xfId="1" applyBorder="1"/>
    <xf numFmtId="0" fontId="1" fillId="0" borderId="43" xfId="1" applyBorder="1" applyAlignment="1" applyProtection="1">
      <alignment horizontal="center"/>
      <protection hidden="1"/>
    </xf>
    <xf numFmtId="0" fontId="14" fillId="0" borderId="0" xfId="2"/>
    <xf numFmtId="0" fontId="17" fillId="0" borderId="0" xfId="1" applyFont="1" applyProtection="1">
      <protection hidden="1"/>
    </xf>
    <xf numFmtId="0" fontId="20" fillId="0" borderId="0" xfId="1" applyFont="1" applyAlignment="1" applyProtection="1">
      <alignment horizontal="center" vertical="center"/>
      <protection hidden="1"/>
    </xf>
    <xf numFmtId="0" fontId="20" fillId="0" borderId="44" xfId="1" applyFont="1" applyBorder="1" applyAlignment="1" applyProtection="1">
      <alignment horizontal="center" vertical="center"/>
      <protection hidden="1"/>
    </xf>
    <xf numFmtId="0" fontId="20" fillId="0" borderId="45" xfId="1" applyFont="1" applyBorder="1" applyAlignment="1" applyProtection="1">
      <alignment horizontal="center" vertical="center"/>
      <protection hidden="1"/>
    </xf>
    <xf numFmtId="0" fontId="17" fillId="0" borderId="45" xfId="1" applyFont="1" applyBorder="1" applyAlignment="1" applyProtection="1">
      <alignment horizontal="center" vertical="center"/>
      <protection hidden="1"/>
    </xf>
    <xf numFmtId="0" fontId="20" fillId="0" borderId="45" xfId="1" applyFont="1" applyBorder="1" applyAlignment="1" applyProtection="1">
      <alignment vertical="center"/>
      <protection hidden="1"/>
    </xf>
    <xf numFmtId="0" fontId="20" fillId="0" borderId="45" xfId="1" applyFont="1" applyBorder="1" applyProtection="1">
      <protection hidden="1"/>
    </xf>
    <xf numFmtId="0" fontId="17" fillId="0" borderId="0" xfId="1" applyFont="1" applyAlignment="1" applyProtection="1">
      <alignment horizontal="center" vertical="center"/>
      <protection hidden="1"/>
    </xf>
    <xf numFmtId="0" fontId="17" fillId="0" borderId="0" xfId="1" applyFont="1" applyAlignment="1" applyProtection="1">
      <alignment vertical="center"/>
      <protection hidden="1"/>
    </xf>
    <xf numFmtId="0" fontId="21" fillId="0" borderId="0" xfId="1" applyFont="1" applyAlignment="1" applyProtection="1">
      <alignment horizontal="center" vertical="center"/>
      <protection hidden="1"/>
    </xf>
    <xf numFmtId="16" fontId="20" fillId="0" borderId="0" xfId="1" applyNumberFormat="1" applyFont="1" applyAlignment="1" applyProtection="1">
      <alignment horizontal="center" vertical="center"/>
      <protection hidden="1"/>
    </xf>
    <xf numFmtId="0" fontId="13" fillId="0" borderId="0" xfId="1" applyFont="1" applyAlignment="1" applyProtection="1">
      <alignment horizontal="center"/>
      <protection hidden="1"/>
    </xf>
    <xf numFmtId="1" fontId="11" fillId="4" borderId="19" xfId="1" applyNumberFormat="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31"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32" xfId="1" applyFont="1" applyFill="1" applyBorder="1" applyAlignment="1" applyProtection="1">
      <alignment horizontal="center" vertical="center"/>
      <protection hidden="1"/>
    </xf>
    <xf numFmtId="0" fontId="8" fillId="4" borderId="23" xfId="1" applyFont="1" applyFill="1" applyBorder="1" applyAlignment="1" applyProtection="1">
      <alignment horizontal="center" vertical="center"/>
      <protection hidden="1"/>
    </xf>
    <xf numFmtId="0" fontId="8" fillId="4" borderId="24" xfId="1" applyFont="1" applyFill="1" applyBorder="1" applyAlignment="1" applyProtection="1">
      <alignment horizontal="center" vertical="center"/>
      <protection hidden="1"/>
    </xf>
    <xf numFmtId="0" fontId="8" fillId="4" borderId="25" xfId="1" applyFont="1" applyFill="1" applyBorder="1" applyAlignment="1" applyProtection="1">
      <alignment horizontal="center" vertical="center"/>
      <protection hidden="1"/>
    </xf>
    <xf numFmtId="0" fontId="8" fillId="4" borderId="26" xfId="1" applyFont="1" applyFill="1" applyBorder="1" applyAlignment="1" applyProtection="1">
      <alignment horizontal="center" vertical="center"/>
      <protection hidden="1"/>
    </xf>
    <xf numFmtId="165" fontId="2" fillId="4" borderId="33"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 fontId="2" fillId="4" borderId="28" xfId="1" applyNumberFormat="1" applyFont="1" applyFill="1" applyBorder="1" applyAlignment="1" applyProtection="1">
      <alignment horizontal="center" vertical="center"/>
      <protection hidden="1"/>
    </xf>
    <xf numFmtId="1" fontId="2" fillId="4" borderId="34" xfId="1" applyNumberFormat="1" applyFont="1" applyFill="1" applyBorder="1" applyAlignment="1" applyProtection="1">
      <alignment horizontal="center" vertical="center"/>
      <protection hidden="1"/>
    </xf>
    <xf numFmtId="0" fontId="6" fillId="2" borderId="7" xfId="1" applyFont="1" applyFill="1" applyBorder="1" applyAlignment="1" applyProtection="1">
      <alignment horizontal="center" vertical="center"/>
      <protection hidden="1"/>
    </xf>
    <xf numFmtId="0" fontId="6" fillId="3" borderId="7" xfId="1" applyFont="1" applyFill="1" applyBorder="1" applyAlignment="1" applyProtection="1">
      <alignment horizontal="center" vertical="center"/>
      <protection hidden="1"/>
    </xf>
    <xf numFmtId="0" fontId="6" fillId="4" borderId="7" xfId="1" applyFont="1" applyFill="1" applyBorder="1" applyAlignment="1" applyProtection="1">
      <alignment horizontal="center" vertical="center"/>
      <protection hidden="1"/>
    </xf>
    <xf numFmtId="0" fontId="6" fillId="4" borderId="8" xfId="1" applyFont="1" applyFill="1" applyBorder="1" applyAlignment="1" applyProtection="1">
      <alignment horizontal="center" vertical="center"/>
      <protection hidden="1"/>
    </xf>
    <xf numFmtId="0" fontId="8" fillId="4" borderId="8" xfId="1" applyFont="1" applyFill="1" applyBorder="1" applyAlignment="1" applyProtection="1">
      <alignment horizontal="center" vertical="center"/>
      <protection hidden="1"/>
    </xf>
    <xf numFmtId="0" fontId="8" fillId="4" borderId="9" xfId="1" applyFont="1" applyFill="1" applyBorder="1" applyAlignment="1" applyProtection="1">
      <alignment horizontal="center" vertical="center"/>
      <protection hidden="1"/>
    </xf>
    <xf numFmtId="0" fontId="2" fillId="4" borderId="15" xfId="1" applyFont="1" applyFill="1" applyBorder="1" applyAlignment="1" applyProtection="1">
      <alignment horizontal="center" vertical="center"/>
      <protection hidden="1"/>
    </xf>
    <xf numFmtId="0" fontId="2" fillId="4" borderId="16"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27" xfId="1" applyFont="1" applyFill="1" applyBorder="1" applyAlignment="1" applyProtection="1">
      <alignment horizontal="center" vertical="center"/>
      <protection hidden="1"/>
    </xf>
    <xf numFmtId="0" fontId="2" fillId="3" borderId="15" xfId="1" applyFont="1" applyFill="1" applyBorder="1" applyAlignment="1" applyProtection="1">
      <alignment horizontal="center" vertical="center"/>
      <protection hidden="1"/>
    </xf>
    <xf numFmtId="0" fontId="2" fillId="3" borderId="16" xfId="1" applyFont="1" applyFill="1" applyBorder="1" applyAlignment="1" applyProtection="1">
      <alignment horizontal="center" vertical="center"/>
      <protection hidden="1"/>
    </xf>
    <xf numFmtId="0" fontId="11" fillId="3" borderId="18" xfId="1" applyFont="1" applyFill="1" applyBorder="1" applyAlignment="1" applyProtection="1">
      <alignment horizontal="center" vertical="center"/>
      <protection hidden="1"/>
    </xf>
    <xf numFmtId="0" fontId="11" fillId="3" borderId="27" xfId="1" applyFont="1" applyFill="1" applyBorder="1" applyAlignment="1" applyProtection="1">
      <alignment horizontal="center" vertical="center"/>
      <protection hidden="1"/>
    </xf>
    <xf numFmtId="1" fontId="11" fillId="3" borderId="19" xfId="1" applyNumberFormat="1" applyFont="1" applyFill="1" applyBorder="1" applyAlignment="1" applyProtection="1">
      <alignment horizontal="center" vertical="center"/>
      <protection hidden="1"/>
    </xf>
    <xf numFmtId="0" fontId="11" fillId="3" borderId="19" xfId="1" applyFont="1" applyFill="1" applyBorder="1" applyAlignment="1" applyProtection="1">
      <alignment horizontal="center" vertical="center"/>
      <protection hidden="1"/>
    </xf>
    <xf numFmtId="0" fontId="11" fillId="3" borderId="31" xfId="1" applyFont="1" applyFill="1" applyBorder="1" applyAlignment="1" applyProtection="1">
      <alignment horizontal="center" vertical="center"/>
      <protection hidden="1"/>
    </xf>
    <xf numFmtId="0" fontId="11" fillId="3" borderId="20" xfId="1" applyFont="1" applyFill="1" applyBorder="1" applyAlignment="1" applyProtection="1">
      <alignment horizontal="center" vertical="center"/>
      <protection hidden="1"/>
    </xf>
    <xf numFmtId="0" fontId="11" fillId="3" borderId="32" xfId="1" applyFont="1" applyFill="1" applyBorder="1" applyAlignment="1" applyProtection="1">
      <alignment horizontal="center" vertical="center"/>
      <protection hidden="1"/>
    </xf>
    <xf numFmtId="0" fontId="8" fillId="3" borderId="23" xfId="1" applyFont="1" applyFill="1" applyBorder="1" applyAlignment="1" applyProtection="1">
      <alignment horizontal="center" vertical="center"/>
      <protection hidden="1"/>
    </xf>
    <xf numFmtId="0" fontId="8" fillId="3" borderId="24" xfId="1" applyFont="1" applyFill="1" applyBorder="1" applyAlignment="1" applyProtection="1">
      <alignment horizontal="center" vertical="center"/>
      <protection hidden="1"/>
    </xf>
    <xf numFmtId="165" fontId="2" fillId="3" borderId="33" xfId="1" applyNumberFormat="1" applyFont="1" applyFill="1" applyBorder="1" applyAlignment="1" applyProtection="1">
      <alignment horizontal="center" vertical="center"/>
      <protection hidden="1"/>
    </xf>
    <xf numFmtId="165" fontId="2" fillId="3" borderId="30" xfId="1" applyNumberFormat="1" applyFont="1" applyFill="1" applyBorder="1" applyAlignment="1" applyProtection="1">
      <alignment horizontal="center" vertical="center"/>
      <protection hidden="1"/>
    </xf>
    <xf numFmtId="1" fontId="2" fillId="3" borderId="28" xfId="1" applyNumberFormat="1" applyFont="1" applyFill="1" applyBorder="1" applyAlignment="1" applyProtection="1">
      <alignment horizontal="center" vertical="center"/>
      <protection hidden="1"/>
    </xf>
    <xf numFmtId="1" fontId="2" fillId="3" borderId="34" xfId="1" applyNumberFormat="1" applyFont="1" applyFill="1" applyBorder="1" applyAlignment="1" applyProtection="1">
      <alignment horizontal="center" vertical="center"/>
      <protection hidden="1"/>
    </xf>
    <xf numFmtId="0" fontId="11" fillId="2" borderId="20" xfId="1" applyFont="1" applyFill="1" applyBorder="1" applyAlignment="1" applyProtection="1">
      <alignment horizontal="center" vertical="center"/>
      <protection hidden="1"/>
    </xf>
    <xf numFmtId="0" fontId="11" fillId="2" borderId="32" xfId="1" applyFont="1" applyFill="1" applyBorder="1" applyAlignment="1" applyProtection="1">
      <alignment horizontal="center" vertical="center"/>
      <protection hidden="1"/>
    </xf>
    <xf numFmtId="0" fontId="8" fillId="2" borderId="23" xfId="1" applyFont="1" applyFill="1" applyBorder="1" applyAlignment="1" applyProtection="1">
      <alignment horizontal="center" vertical="center"/>
      <protection hidden="1"/>
    </xf>
    <xf numFmtId="0" fontId="8" fillId="2" borderId="24" xfId="1" applyFont="1" applyFill="1" applyBorder="1" applyAlignment="1" applyProtection="1">
      <alignment horizontal="center" vertical="center"/>
      <protection hidden="1"/>
    </xf>
    <xf numFmtId="0" fontId="8" fillId="2" borderId="25" xfId="1" applyFont="1" applyFill="1" applyBorder="1" applyAlignment="1" applyProtection="1">
      <alignment horizontal="center" vertical="center"/>
      <protection hidden="1"/>
    </xf>
    <xf numFmtId="0" fontId="8" fillId="2" borderId="26" xfId="1" applyFont="1" applyFill="1" applyBorder="1" applyAlignment="1" applyProtection="1">
      <alignment horizontal="center" vertical="center"/>
      <protection hidden="1"/>
    </xf>
    <xf numFmtId="165" fontId="2" fillId="2" borderId="33" xfId="1" applyNumberFormat="1" applyFont="1" applyFill="1" applyBorder="1" applyAlignment="1" applyProtection="1">
      <alignment horizontal="center" vertical="center"/>
      <protection hidden="1"/>
    </xf>
    <xf numFmtId="165" fontId="2" fillId="2" borderId="30" xfId="1" applyNumberFormat="1" applyFont="1" applyFill="1" applyBorder="1" applyAlignment="1" applyProtection="1">
      <alignment horizontal="center" vertical="center"/>
      <protection hidden="1"/>
    </xf>
    <xf numFmtId="1" fontId="2" fillId="2" borderId="28" xfId="1" applyNumberFormat="1" applyFont="1" applyFill="1" applyBorder="1" applyAlignment="1" applyProtection="1">
      <alignment horizontal="center" vertical="center"/>
      <protection hidden="1"/>
    </xf>
    <xf numFmtId="1" fontId="2" fillId="2" borderId="34" xfId="1" applyNumberFormat="1" applyFont="1" applyFill="1" applyBorder="1" applyAlignment="1" applyProtection="1">
      <alignment horizontal="center" vertical="center"/>
      <protection hidden="1"/>
    </xf>
    <xf numFmtId="0" fontId="8" fillId="3" borderId="8"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9" xfId="1" applyFont="1" applyFill="1" applyBorder="1" applyAlignment="1" applyProtection="1">
      <alignment horizontal="center" vertical="center" wrapText="1"/>
      <protection hidden="1"/>
    </xf>
    <xf numFmtId="0" fontId="2" fillId="2" borderId="15" xfId="1" applyFont="1" applyFill="1" applyBorder="1" applyAlignment="1" applyProtection="1">
      <alignment horizontal="center" vertical="center"/>
      <protection hidden="1"/>
    </xf>
    <xf numFmtId="0" fontId="2" fillId="2" borderId="16" xfId="1" applyFont="1" applyFill="1" applyBorder="1" applyAlignment="1" applyProtection="1">
      <alignment horizontal="center" vertical="center"/>
      <protection hidden="1"/>
    </xf>
    <xf numFmtId="0" fontId="11" fillId="2" borderId="18" xfId="1" applyFont="1" applyFill="1" applyBorder="1" applyAlignment="1" applyProtection="1">
      <alignment horizontal="center" vertical="center"/>
      <protection hidden="1"/>
    </xf>
    <xf numFmtId="0" fontId="11" fillId="2" borderId="27" xfId="1" applyFont="1" applyFill="1" applyBorder="1" applyAlignment="1" applyProtection="1">
      <alignment horizontal="center" vertical="center"/>
      <protection hidden="1"/>
    </xf>
    <xf numFmtId="1" fontId="11" fillId="2" borderId="19" xfId="1" applyNumberFormat="1" applyFont="1" applyFill="1" applyBorder="1" applyAlignment="1" applyProtection="1">
      <alignment horizontal="center" vertical="center"/>
      <protection hidden="1"/>
    </xf>
    <xf numFmtId="0" fontId="11" fillId="2" borderId="19" xfId="1" applyFont="1" applyFill="1" applyBorder="1" applyAlignment="1" applyProtection="1">
      <alignment horizontal="center" vertical="center"/>
      <protection hidden="1"/>
    </xf>
    <xf numFmtId="0" fontId="11" fillId="2" borderId="31" xfId="1" applyFont="1" applyFill="1" applyBorder="1" applyAlignment="1" applyProtection="1">
      <alignment horizontal="center" vertical="center"/>
      <protection hidden="1"/>
    </xf>
    <xf numFmtId="164" fontId="3" fillId="0" borderId="0" xfId="1" applyNumberFormat="1" applyFont="1" applyAlignment="1" applyProtection="1">
      <alignment horizontal="center" vertical="center"/>
      <protection hidden="1"/>
    </xf>
    <xf numFmtId="0" fontId="1" fillId="13" borderId="39" xfId="1" applyFill="1" applyBorder="1" applyAlignment="1" applyProtection="1">
      <alignment horizontal="center"/>
      <protection hidden="1"/>
    </xf>
    <xf numFmtId="1" fontId="18" fillId="0" borderId="19" xfId="2" applyNumberFormat="1" applyFont="1" applyBorder="1" applyAlignment="1">
      <alignment horizontal="center"/>
    </xf>
    <xf numFmtId="0" fontId="14" fillId="11" borderId="41" xfId="2" applyFill="1" applyBorder="1" applyAlignment="1" applyProtection="1">
      <alignment horizontal="center" vertical="center"/>
      <protection hidden="1"/>
    </xf>
    <xf numFmtId="2" fontId="14" fillId="11" borderId="41" xfId="2" applyNumberFormat="1" applyFill="1" applyBorder="1" applyAlignment="1" applyProtection="1">
      <alignment horizontal="center" vertical="center"/>
      <protection hidden="1"/>
    </xf>
    <xf numFmtId="1" fontId="14" fillId="11" borderId="41" xfId="2" applyNumberFormat="1" applyFill="1" applyBorder="1" applyAlignment="1" applyProtection="1">
      <alignment horizontal="center" vertical="center"/>
      <protection hidden="1"/>
    </xf>
    <xf numFmtId="1" fontId="18" fillId="10" borderId="19" xfId="2" applyNumberFormat="1" applyFont="1" applyFill="1" applyBorder="1" applyAlignment="1">
      <alignment horizontal="center"/>
    </xf>
    <xf numFmtId="0" fontId="14" fillId="10" borderId="16" xfId="2" applyFill="1" applyBorder="1" applyAlignment="1" applyProtection="1">
      <alignment horizontal="center" vertical="center"/>
      <protection hidden="1"/>
    </xf>
    <xf numFmtId="2" fontId="14" fillId="10" borderId="16" xfId="2" applyNumberFormat="1" applyFill="1" applyBorder="1" applyAlignment="1" applyProtection="1">
      <alignment horizontal="center" vertical="center"/>
      <protection hidden="1"/>
    </xf>
    <xf numFmtId="1" fontId="14" fillId="10" borderId="16" xfId="2" applyNumberFormat="1" applyFill="1" applyBorder="1" applyAlignment="1" applyProtection="1">
      <alignment horizontal="center" vertical="center"/>
      <protection hidden="1"/>
    </xf>
    <xf numFmtId="0" fontId="1" fillId="13" borderId="0" xfId="1" applyFill="1" applyProtection="1">
      <protection hidden="1"/>
    </xf>
    <xf numFmtId="0" fontId="1" fillId="13" borderId="0" xfId="1" applyFill="1" applyAlignment="1" applyProtection="1">
      <alignment horizontal="left" vertical="top"/>
      <protection hidden="1"/>
    </xf>
  </cellXfs>
  <cellStyles count="3">
    <cellStyle name="Normal" xfId="0" builtinId="0"/>
    <cellStyle name="Normal 2" xfId="1" xr:uid="{88DE0F59-C0FF-4772-86CC-3DEA391A0897}"/>
    <cellStyle name="Normal 3" xfId="2" xr:uid="{20C0AC4A-0BCF-481C-8631-7337659BBFF2}"/>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24ACC1BA-8F99-4FFD-805A-5E4A0B083138}"/>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9A7B46AB-EA0F-4A19-82BF-18A4793CF82B}"/>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ECE389DF-636F-423C-B37A-40552F15C58D}"/>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C79CC8F-BBD1-4C86-B5B2-2C3F6DDA5F1C}"/>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C6169A6-0BF3-47D6-BA3F-27B1C16DA39F}"/>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37A0446A-2375-46C6-A28F-FB6E6982E5B5}"/>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libre%20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2%20Livry/Copie%20de%20FDM%20%20T2%20Libre%20R1%20LIVRY%20poule%201(73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basm\Desktop\Copie%20de%20FDM%20%20T3%20Libre%20R1%20ABMA%20poule%201(7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0</v>
          </cell>
        </row>
        <row r="11">
          <cell r="AQ11" t="b">
            <v>0</v>
          </cell>
        </row>
        <row r="12">
          <cell r="AQ12" t="b">
            <v>1</v>
          </cell>
        </row>
        <row r="13">
          <cell r="AQ13" t="b">
            <v>1</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RAOULT Pierre Jean</v>
          </cell>
          <cell r="B69">
            <v>109291</v>
          </cell>
          <cell r="C69" t="str">
            <v>ABASM</v>
          </cell>
        </row>
        <row r="70">
          <cell r="A70" t="str">
            <v>RIEGEL Serge</v>
          </cell>
          <cell r="B70" t="str">
            <v>10178M</v>
          </cell>
          <cell r="C70" t="str">
            <v>ABASM</v>
          </cell>
        </row>
        <row r="71">
          <cell r="A71" t="str">
            <v>ROODRIGUEZ Julien</v>
          </cell>
          <cell r="B71">
            <v>14081</v>
          </cell>
          <cell r="C71" t="str">
            <v>ABMA</v>
          </cell>
        </row>
        <row r="72">
          <cell r="A72" t="str">
            <v>SAGET Xavier</v>
          </cell>
          <cell r="B72">
            <v>159467</v>
          </cell>
          <cell r="C72" t="str">
            <v>ABASM</v>
          </cell>
        </row>
        <row r="73">
          <cell r="A73" t="str">
            <v>SIMON Claude</v>
          </cell>
          <cell r="B73">
            <v>137385</v>
          </cell>
          <cell r="C73" t="str">
            <v>ABASM</v>
          </cell>
        </row>
        <row r="74">
          <cell r="A74" t="str">
            <v>SULEM Paul</v>
          </cell>
          <cell r="B74">
            <v>124951</v>
          </cell>
          <cell r="C74" t="str">
            <v>ABASM</v>
          </cell>
        </row>
        <row r="75">
          <cell r="A75" t="str">
            <v>TENREIRO Aristide</v>
          </cell>
          <cell r="B75">
            <v>14225</v>
          </cell>
          <cell r="C75" t="str">
            <v>LIVRY</v>
          </cell>
        </row>
        <row r="76">
          <cell r="A76" t="str">
            <v>THIERRY Jean Michel</v>
          </cell>
          <cell r="B76">
            <v>14238</v>
          </cell>
          <cell r="C76" t="str">
            <v>ABMA</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44584</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183</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Jacky</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CAM Fabrice</v>
          </cell>
          <cell r="B52" t="str">
            <v>La Comete</v>
          </cell>
          <cell r="C52">
            <v>49</v>
          </cell>
          <cell r="D52" t="str">
            <v>R3</v>
          </cell>
          <cell r="E52" t="str">
            <v>R1</v>
          </cell>
          <cell r="F52" t="str">
            <v>R1</v>
          </cell>
          <cell r="G52" t="str">
            <v>R1</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cell r="G55"/>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cell r="F57"/>
          <cell r="G57"/>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ABMA</v>
          </cell>
          <cell r="C60">
            <v>57</v>
          </cell>
          <cell r="D60" t="str">
            <v>R2</v>
          </cell>
          <cell r="E60" t="str">
            <v>R1</v>
          </cell>
          <cell r="F60"/>
          <cell r="G60" t="str">
            <v>R1</v>
          </cell>
        </row>
        <row r="61">
          <cell r="A61" t="str">
            <v>MALAHIEUDE Claude</v>
          </cell>
          <cell r="B61" t="str">
            <v>ABMA</v>
          </cell>
          <cell r="C61">
            <v>58</v>
          </cell>
          <cell r="D61"/>
          <cell r="E61"/>
          <cell r="F61" t="str">
            <v>R1</v>
          </cell>
          <cell r="G61" t="str">
            <v>R1</v>
          </cell>
        </row>
        <row r="62">
          <cell r="A62" t="str">
            <v>MALASSIGNE Elfege</v>
          </cell>
          <cell r="B62" t="str">
            <v>ABASM</v>
          </cell>
          <cell r="C62">
            <v>59</v>
          </cell>
          <cell r="D62" t="str">
            <v>R4</v>
          </cell>
          <cell r="E62"/>
          <cell r="F62" t="str">
            <v>R2</v>
          </cell>
          <cell r="G62"/>
        </row>
        <row r="63">
          <cell r="A63" t="str">
            <v>MANCY Pierre</v>
          </cell>
          <cell r="B63" t="str">
            <v>ABMA</v>
          </cell>
          <cell r="C63">
            <v>60</v>
          </cell>
          <cell r="D63" t="str">
            <v>R3</v>
          </cell>
          <cell r="E63" t="str">
            <v>R2</v>
          </cell>
          <cell r="F63" t="str">
            <v>R1</v>
          </cell>
          <cell r="G63"/>
        </row>
        <row r="64">
          <cell r="A64" t="str">
            <v>MARIGNIER Daniel</v>
          </cell>
          <cell r="B64" t="str">
            <v>ABMA</v>
          </cell>
          <cell r="C64">
            <v>61</v>
          </cell>
          <cell r="D64" t="str">
            <v>R3</v>
          </cell>
          <cell r="E64" t="str">
            <v>R2</v>
          </cell>
          <cell r="F64"/>
          <cell r="G64"/>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PAURON Regis</v>
          </cell>
          <cell r="B69" t="str">
            <v>ABMA</v>
          </cell>
          <cell r="C69">
            <v>66</v>
          </cell>
          <cell r="D69" t="str">
            <v>R3</v>
          </cell>
          <cell r="E69" t="str">
            <v>R1</v>
          </cell>
          <cell r="F69" t="str">
            <v>R1</v>
          </cell>
          <cell r="G69" t="str">
            <v>R1</v>
          </cell>
        </row>
        <row r="70">
          <cell r="A70" t="str">
            <v>PEYROLE Philippe</v>
          </cell>
          <cell r="B70" t="str">
            <v>LIVRY</v>
          </cell>
          <cell r="C70">
            <v>67</v>
          </cell>
          <cell r="D70" t="str">
            <v>R2</v>
          </cell>
          <cell r="E70" t="str">
            <v>R1</v>
          </cell>
          <cell r="F70"/>
          <cell r="G70" t="str">
            <v>N3</v>
          </cell>
        </row>
        <row r="71">
          <cell r="A71" t="str">
            <v>PIBOURDIN Eric</v>
          </cell>
          <cell r="B71" t="str">
            <v>ABMA</v>
          </cell>
          <cell r="C71">
            <v>68</v>
          </cell>
          <cell r="D71" t="str">
            <v>R2</v>
          </cell>
          <cell r="E71" t="str">
            <v>R1</v>
          </cell>
          <cell r="F71" t="str">
            <v>R1</v>
          </cell>
          <cell r="G71" t="str">
            <v>R1</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RAOULT Pierre-Jean</v>
          </cell>
          <cell r="B74" t="str">
            <v>ABASM</v>
          </cell>
          <cell r="C74">
            <v>71</v>
          </cell>
          <cell r="D74" t="str">
            <v>R1</v>
          </cell>
          <cell r="E74" t="str">
            <v>R1</v>
          </cell>
          <cell r="F74" t="str">
            <v>R1</v>
          </cell>
          <cell r="G74" t="str">
            <v>R1</v>
          </cell>
        </row>
        <row r="75">
          <cell r="A75" t="str">
            <v>RIEGEL Serge</v>
          </cell>
          <cell r="B75" t="str">
            <v>ABASM</v>
          </cell>
          <cell r="C75">
            <v>72</v>
          </cell>
          <cell r="D75" t="str">
            <v>N3</v>
          </cell>
          <cell r="E75" t="str">
            <v>N3</v>
          </cell>
          <cell r="F75" t="str">
            <v>N3</v>
          </cell>
          <cell r="G75" t="str">
            <v>N3</v>
          </cell>
        </row>
        <row r="76">
          <cell r="A76" t="str">
            <v>RODRIGUEZ Julien</v>
          </cell>
          <cell r="B76" t="str">
            <v>ABMA</v>
          </cell>
          <cell r="C76">
            <v>73</v>
          </cell>
          <cell r="D76" t="str">
            <v>R1</v>
          </cell>
          <cell r="E76" t="str">
            <v>R1</v>
          </cell>
          <cell r="F76" t="str">
            <v>N3</v>
          </cell>
          <cell r="G76" t="str">
            <v>R1</v>
          </cell>
        </row>
        <row r="77">
          <cell r="A77" t="str">
            <v>SAGET Xavier</v>
          </cell>
          <cell r="B77" t="str">
            <v>ABASM</v>
          </cell>
          <cell r="C77">
            <v>74</v>
          </cell>
          <cell r="D77" t="str">
            <v>R2</v>
          </cell>
          <cell r="E77" t="str">
            <v>R1</v>
          </cell>
          <cell r="F77" t="str">
            <v>N3</v>
          </cell>
          <cell r="G77" t="str">
            <v>N3</v>
          </cell>
        </row>
        <row r="78">
          <cell r="A78" t="str">
            <v>SIMON Claude</v>
          </cell>
          <cell r="B78" t="str">
            <v>ABASM</v>
          </cell>
          <cell r="C78">
            <v>75</v>
          </cell>
          <cell r="D78" t="str">
            <v>N3</v>
          </cell>
          <cell r="E78" t="str">
            <v>N3</v>
          </cell>
          <cell r="F78" t="str">
            <v>N3</v>
          </cell>
          <cell r="G78" t="str">
            <v>N3</v>
          </cell>
        </row>
        <row r="79">
          <cell r="A79" t="str">
            <v>SULEM Paul</v>
          </cell>
          <cell r="B79" t="str">
            <v>ABASM</v>
          </cell>
          <cell r="C79">
            <v>76</v>
          </cell>
          <cell r="D79" t="str">
            <v>R3</v>
          </cell>
          <cell r="E79" t="str">
            <v>R1</v>
          </cell>
          <cell r="F79" t="str">
            <v>R1</v>
          </cell>
          <cell r="G79"/>
        </row>
        <row r="80">
          <cell r="A80" t="str">
            <v>TENREIRO Aristide</v>
          </cell>
          <cell r="B80" t="str">
            <v>LIVRY</v>
          </cell>
          <cell r="C80">
            <v>77</v>
          </cell>
          <cell r="D80"/>
          <cell r="E80" t="str">
            <v>R1</v>
          </cell>
          <cell r="F80" t="str">
            <v>N3</v>
          </cell>
          <cell r="G80"/>
        </row>
        <row r="81">
          <cell r="A81" t="str">
            <v>THIERRY Jean-Michel</v>
          </cell>
          <cell r="B81" t="str">
            <v>ABMA</v>
          </cell>
          <cell r="C81">
            <v>78</v>
          </cell>
          <cell r="D81" t="str">
            <v>N3</v>
          </cell>
          <cell r="E81" t="str">
            <v>N3</v>
          </cell>
          <cell r="F81" t="str">
            <v>N3</v>
          </cell>
          <cell r="G81" t="str">
            <v>N3</v>
          </cell>
        </row>
        <row r="82">
          <cell r="A82" t="str">
            <v>VASSEUR Philippe</v>
          </cell>
          <cell r="B82" t="str">
            <v>ABMA</v>
          </cell>
          <cell r="C82">
            <v>79</v>
          </cell>
          <cell r="D82" t="str">
            <v>R3</v>
          </cell>
          <cell r="E82"/>
          <cell r="F82"/>
          <cell r="G82"/>
        </row>
        <row r="83">
          <cell r="A83" t="str">
            <v>WEILL Denis</v>
          </cell>
          <cell r="B83" t="str">
            <v>ABASM</v>
          </cell>
          <cell r="C83">
            <v>80</v>
          </cell>
          <cell r="D83" t="str">
            <v>R1</v>
          </cell>
          <cell r="E83" t="str">
            <v>R1</v>
          </cell>
          <cell r="F83" t="str">
            <v>R1</v>
          </cell>
          <cell r="G83" t="str">
            <v>R1</v>
          </cell>
        </row>
        <row r="84">
          <cell r="A84"/>
        </row>
        <row r="85">
          <cell r="A85"/>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44646</v>
          </cell>
        </row>
        <row r="12">
          <cell r="C12" t="str">
            <v>ABMA</v>
          </cell>
        </row>
        <row r="14">
          <cell r="C14">
            <v>3</v>
          </cell>
        </row>
        <row r="15">
          <cell r="C15">
            <v>1</v>
          </cell>
        </row>
        <row r="16">
          <cell r="C16" t="str">
            <v>LIBRE</v>
          </cell>
        </row>
        <row r="17">
          <cell r="C17" t="str">
            <v>R1</v>
          </cell>
        </row>
        <row r="28">
          <cell r="B28" t="str">
            <v>FAVERO Alain</v>
          </cell>
          <cell r="C28" t="str">
            <v>R1</v>
          </cell>
          <cell r="D28" t="str">
            <v>LIVRY</v>
          </cell>
        </row>
        <row r="29">
          <cell r="B29" t="str">
            <v>DOUSSOT Pierre</v>
          </cell>
          <cell r="C29" t="str">
            <v>R1</v>
          </cell>
          <cell r="D29" t="str">
            <v>ABMA</v>
          </cell>
        </row>
        <row r="30">
          <cell r="B30" t="str">
            <v>WEILL Denis</v>
          </cell>
          <cell r="C30" t="str">
            <v>R1</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298</v>
          </cell>
          <cell r="S27">
            <v>67</v>
          </cell>
          <cell r="T27">
            <v>4.4477611940298507</v>
          </cell>
          <cell r="U27">
            <v>4.6875</v>
          </cell>
          <cell r="V27">
            <v>43</v>
          </cell>
          <cell r="W27">
            <v>4</v>
          </cell>
          <cell r="Y27">
            <v>1</v>
          </cell>
          <cell r="Z27">
            <v>8</v>
          </cell>
          <cell r="AG27">
            <v>2</v>
          </cell>
          <cell r="AH27">
            <v>10</v>
          </cell>
        </row>
        <row r="28">
          <cell r="E28">
            <v>115</v>
          </cell>
          <cell r="F28">
            <v>35</v>
          </cell>
          <cell r="G28">
            <v>18</v>
          </cell>
          <cell r="I28">
            <v>3.2857142857142856</v>
          </cell>
          <cell r="J28">
            <v>0</v>
          </cell>
          <cell r="R28">
            <v>152</v>
          </cell>
          <cell r="S28">
            <v>67</v>
          </cell>
          <cell r="T28">
            <v>2.2686567164179103</v>
          </cell>
          <cell r="U28">
            <v>0</v>
          </cell>
          <cell r="V28">
            <v>18</v>
          </cell>
          <cell r="W28">
            <v>0</v>
          </cell>
          <cell r="Y28">
            <v>3</v>
          </cell>
          <cell r="Z28">
            <v>3</v>
          </cell>
          <cell r="AG28">
            <v>0</v>
          </cell>
          <cell r="AH28">
            <v>3</v>
          </cell>
        </row>
        <row r="29">
          <cell r="E29">
            <v>150</v>
          </cell>
          <cell r="F29">
            <v>35</v>
          </cell>
          <cell r="G29">
            <v>150</v>
          </cell>
          <cell r="I29">
            <v>4.2857142857142856</v>
          </cell>
          <cell r="J29">
            <v>2</v>
          </cell>
          <cell r="R29">
            <v>279</v>
          </cell>
          <cell r="S29">
            <v>70</v>
          </cell>
          <cell r="T29">
            <v>3.9857142857142858</v>
          </cell>
          <cell r="U29">
            <v>4.2857142857142856</v>
          </cell>
          <cell r="V29">
            <v>150</v>
          </cell>
          <cell r="W29">
            <v>2</v>
          </cell>
          <cell r="Y29">
            <v>2</v>
          </cell>
          <cell r="Z29">
            <v>5</v>
          </cell>
          <cell r="AG29">
            <v>1</v>
          </cell>
          <cell r="AH29">
            <v>6</v>
          </cell>
        </row>
        <row r="36">
          <cell r="E36">
            <v>150</v>
          </cell>
          <cell r="F36">
            <v>32</v>
          </cell>
          <cell r="G36">
            <v>19</v>
          </cell>
          <cell r="I36">
            <v>4.6875</v>
          </cell>
          <cell r="J36">
            <v>2</v>
          </cell>
        </row>
        <row r="37">
          <cell r="E37">
            <v>37</v>
          </cell>
          <cell r="F37">
            <v>32</v>
          </cell>
          <cell r="G37">
            <v>9</v>
          </cell>
          <cell r="I37">
            <v>1.15625</v>
          </cell>
          <cell r="J37">
            <v>0</v>
          </cell>
        </row>
        <row r="44">
          <cell r="E44">
            <v>148</v>
          </cell>
          <cell r="F44">
            <v>35</v>
          </cell>
          <cell r="G44">
            <v>43</v>
          </cell>
          <cell r="I44">
            <v>4.2285714285714286</v>
          </cell>
          <cell r="J44">
            <v>2</v>
          </cell>
        </row>
        <row r="46">
          <cell r="E46">
            <v>129</v>
          </cell>
          <cell r="F46">
            <v>35</v>
          </cell>
          <cell r="G46">
            <v>17</v>
          </cell>
          <cell r="I46">
            <v>3.6857142857142855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ABMA</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LEFEBVRE Frédéric</v>
          </cell>
          <cell r="B55" t="str">
            <v>LIVRY</v>
          </cell>
          <cell r="C55">
            <v>52</v>
          </cell>
          <cell r="D55" t="str">
            <v>R2</v>
          </cell>
          <cell r="E55" t="str">
            <v>R1</v>
          </cell>
          <cell r="F55" t="str">
            <v>R1</v>
          </cell>
        </row>
        <row r="56">
          <cell r="A56" t="str">
            <v>LEMOINE David</v>
          </cell>
          <cell r="B56" t="str">
            <v>ABASM</v>
          </cell>
          <cell r="C56">
            <v>53</v>
          </cell>
          <cell r="D56" t="str">
            <v>R3</v>
          </cell>
          <cell r="E56" t="str">
            <v>R1</v>
          </cell>
          <cell r="F56" t="str">
            <v>R1</v>
          </cell>
          <cell r="G56" t="str">
            <v>R1</v>
          </cell>
        </row>
        <row r="57">
          <cell r="A57" t="str">
            <v>LEMONIER Thierry</v>
          </cell>
          <cell r="B57" t="str">
            <v>ABMA</v>
          </cell>
          <cell r="C57">
            <v>54</v>
          </cell>
          <cell r="D57" t="str">
            <v>R3</v>
          </cell>
          <cell r="E57" t="str">
            <v>R2</v>
          </cell>
        </row>
        <row r="58">
          <cell r="A58" t="str">
            <v>LOURDOU Gérard</v>
          </cell>
          <cell r="B58" t="str">
            <v>LIVRY</v>
          </cell>
          <cell r="C58">
            <v>55</v>
          </cell>
          <cell r="D58" t="str">
            <v>R2</v>
          </cell>
          <cell r="E58" t="str">
            <v>R1</v>
          </cell>
          <cell r="F58" t="str">
            <v>R1</v>
          </cell>
          <cell r="G58" t="str">
            <v>R1</v>
          </cell>
        </row>
        <row r="59">
          <cell r="A59" t="str">
            <v>LUCAS Philippe</v>
          </cell>
          <cell r="B59" t="str">
            <v>ABASM</v>
          </cell>
          <cell r="C59">
            <v>56</v>
          </cell>
          <cell r="D59" t="str">
            <v>R3</v>
          </cell>
          <cell r="E59" t="str">
            <v>R1</v>
          </cell>
          <cell r="F59" t="str">
            <v>R1</v>
          </cell>
          <cell r="G59" t="str">
            <v>R1</v>
          </cell>
        </row>
        <row r="60">
          <cell r="A60" t="str">
            <v>MA PHUOC Bich</v>
          </cell>
          <cell r="B60" t="str">
            <v>ABASM</v>
          </cell>
          <cell r="C60">
            <v>57</v>
          </cell>
          <cell r="D60" t="str">
            <v>R2</v>
          </cell>
          <cell r="E60" t="str">
            <v>R1</v>
          </cell>
          <cell r="G60" t="str">
            <v>R1</v>
          </cell>
        </row>
        <row r="61">
          <cell r="A61" t="str">
            <v>MALAHIEUDE Claude</v>
          </cell>
          <cell r="B61" t="str">
            <v>ABMA</v>
          </cell>
          <cell r="C61">
            <v>58</v>
          </cell>
          <cell r="F61" t="str">
            <v>R1</v>
          </cell>
          <cell r="G61" t="str">
            <v>R1</v>
          </cell>
        </row>
        <row r="62">
          <cell r="A62" t="str">
            <v>MALASSIGNE Elfege</v>
          </cell>
          <cell r="B62" t="str">
            <v>ABASM</v>
          </cell>
          <cell r="C62">
            <v>59</v>
          </cell>
          <cell r="D62" t="str">
            <v>R4</v>
          </cell>
          <cell r="F62" t="str">
            <v>R2</v>
          </cell>
        </row>
        <row r="63">
          <cell r="A63" t="str">
            <v>MANCY Pierre</v>
          </cell>
          <cell r="B63" t="str">
            <v>ABMA</v>
          </cell>
          <cell r="C63">
            <v>60</v>
          </cell>
          <cell r="D63" t="str">
            <v>R3</v>
          </cell>
          <cell r="E63" t="str">
            <v>R2</v>
          </cell>
          <cell r="F63" t="str">
            <v>R1</v>
          </cell>
        </row>
        <row r="64">
          <cell r="A64" t="str">
            <v>MARIGNIER Daniel</v>
          </cell>
          <cell r="B64" t="str">
            <v>ABMA</v>
          </cell>
          <cell r="C64">
            <v>61</v>
          </cell>
          <cell r="D64" t="str">
            <v>R3</v>
          </cell>
          <cell r="E64" t="str">
            <v>R2</v>
          </cell>
        </row>
        <row r="65">
          <cell r="A65" t="str">
            <v>MENDEL Gilles</v>
          </cell>
          <cell r="B65" t="str">
            <v>ABMA</v>
          </cell>
          <cell r="C65">
            <v>62</v>
          </cell>
          <cell r="D65" t="str">
            <v>R1</v>
          </cell>
          <cell r="E65" t="str">
            <v>R1</v>
          </cell>
          <cell r="F65" t="str">
            <v>R1</v>
          </cell>
          <cell r="G65" t="str">
            <v>R1</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WEILL Denis</v>
          </cell>
          <cell r="B83" t="str">
            <v>ABASM</v>
          </cell>
          <cell r="C83">
            <v>80</v>
          </cell>
          <cell r="D83" t="str">
            <v>R1</v>
          </cell>
          <cell r="E83" t="str">
            <v>R1</v>
          </cell>
          <cell r="F83" t="str">
            <v>N2</v>
          </cell>
          <cell r="G83" t="str">
            <v>R1</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4509-848C-4BFA-85F7-D9EDA16E2146}">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4"/>
    <col min="2" max="2" width="5.21875" style="4" customWidth="1"/>
    <col min="3" max="3" width="29.44140625" style="4" customWidth="1"/>
    <col min="4" max="4" width="12.109375" style="4" customWidth="1"/>
    <col min="5" max="6" width="9.109375" style="4" customWidth="1"/>
    <col min="7" max="7" width="11.6640625" style="4" customWidth="1"/>
    <col min="8" max="8" width="9.44140625" style="4" customWidth="1"/>
    <col min="9" max="9" width="9.109375" style="4" customWidth="1"/>
    <col min="10" max="10" width="11.21875" style="4" customWidth="1"/>
    <col min="11" max="12" width="9.109375" style="4" customWidth="1"/>
    <col min="13" max="13" width="15.21875" style="4" customWidth="1"/>
    <col min="14" max="15" width="10" style="4" customWidth="1"/>
    <col min="16" max="16" width="20.77734375" style="4" customWidth="1"/>
    <col min="17" max="17" width="17.44140625" style="4" customWidth="1"/>
    <col min="18" max="18" width="14.44140625" style="4" customWidth="1"/>
    <col min="19" max="19" width="19.44140625" style="4" customWidth="1"/>
    <col min="20" max="20" width="15.77734375" style="4" customWidth="1"/>
    <col min="21" max="21" width="14.44140625" style="4" customWidth="1"/>
    <col min="22" max="22" width="6.109375" style="4" customWidth="1"/>
    <col min="23" max="16384" width="11.5546875" style="4"/>
  </cols>
  <sheetData>
    <row r="1" spans="2:22" ht="70.95" customHeight="1" thickBot="1" x14ac:dyDescent="0.35">
      <c r="B1" s="1"/>
      <c r="C1" s="2"/>
      <c r="D1" s="3"/>
      <c r="E1" s="3"/>
      <c r="F1" s="3"/>
      <c r="G1" s="3"/>
      <c r="H1" s="3"/>
      <c r="I1" s="3"/>
      <c r="J1" s="3"/>
      <c r="K1" s="3"/>
      <c r="L1" s="3"/>
      <c r="M1" s="2"/>
      <c r="N1" s="2"/>
      <c r="O1" s="2"/>
      <c r="P1" s="1"/>
      <c r="Q1" s="1"/>
      <c r="R1" s="1"/>
      <c r="S1" s="1"/>
      <c r="T1" s="1"/>
      <c r="U1" s="1"/>
      <c r="V1" s="1"/>
    </row>
    <row r="2" spans="2:22" ht="16.2" thickTop="1" x14ac:dyDescent="0.3">
      <c r="B2" s="5"/>
      <c r="C2" s="6"/>
      <c r="D2" s="7"/>
      <c r="E2" s="7"/>
      <c r="F2" s="7"/>
      <c r="G2" s="7"/>
      <c r="H2" s="7"/>
      <c r="I2" s="7"/>
      <c r="J2" s="7"/>
      <c r="K2" s="7"/>
      <c r="L2" s="7"/>
      <c r="M2" s="6"/>
      <c r="N2" s="6"/>
      <c r="O2" s="6"/>
      <c r="P2" s="8"/>
      <c r="Q2" s="8"/>
      <c r="R2" s="8"/>
      <c r="S2" s="8"/>
      <c r="T2" s="8"/>
      <c r="U2" s="8"/>
      <c r="V2" s="9"/>
    </row>
    <row r="3" spans="2:22" ht="36.6" x14ac:dyDescent="0.5">
      <c r="B3" s="10"/>
      <c r="C3" s="227">
        <f>'[5]A RENSEIGNER'!$C$11</f>
        <v>44646</v>
      </c>
      <c r="D3" s="227"/>
      <c r="E3" s="227"/>
      <c r="F3" s="227"/>
      <c r="G3" s="227"/>
      <c r="H3" s="227"/>
      <c r="I3" s="227"/>
      <c r="J3" s="227"/>
      <c r="K3" s="227"/>
      <c r="L3" s="227"/>
      <c r="M3" s="227"/>
      <c r="N3" s="227"/>
      <c r="O3" s="227"/>
      <c r="P3" s="227"/>
      <c r="Q3" s="227"/>
      <c r="R3" s="227"/>
      <c r="S3" s="227"/>
      <c r="T3" s="227"/>
      <c r="U3" s="227"/>
      <c r="V3" s="11"/>
    </row>
    <row r="4" spans="2:22" ht="31.2" x14ac:dyDescent="0.6">
      <c r="B4" s="10"/>
      <c r="C4" s="12"/>
      <c r="D4" s="13"/>
      <c r="E4" s="13"/>
      <c r="F4" s="13"/>
      <c r="G4" s="13"/>
      <c r="H4" s="13"/>
      <c r="I4" s="13"/>
      <c r="J4" s="13"/>
      <c r="K4" s="13"/>
      <c r="L4" s="13"/>
      <c r="M4" s="12"/>
      <c r="N4" s="12"/>
      <c r="O4" s="12"/>
      <c r="P4" s="14"/>
      <c r="Q4" s="14"/>
      <c r="R4" s="14"/>
      <c r="S4" s="14"/>
      <c r="T4" s="15"/>
      <c r="U4" s="15"/>
      <c r="V4" s="11"/>
    </row>
    <row r="5" spans="2:22" ht="36.6" x14ac:dyDescent="0.5">
      <c r="B5" s="10"/>
      <c r="C5" s="217" t="str">
        <f>'[5]A RENSEIGNER'!$C$12</f>
        <v>ABMA</v>
      </c>
      <c r="D5" s="217"/>
      <c r="E5" s="217"/>
      <c r="F5" s="217"/>
      <c r="G5" s="217"/>
      <c r="H5" s="217"/>
      <c r="I5" s="217"/>
      <c r="J5" s="217"/>
      <c r="K5" s="217"/>
      <c r="L5" s="217"/>
      <c r="M5" s="217"/>
      <c r="N5" s="217"/>
      <c r="O5" s="217"/>
      <c r="P5" s="217"/>
      <c r="Q5" s="217"/>
      <c r="R5" s="217"/>
      <c r="S5" s="217"/>
      <c r="T5" s="217"/>
      <c r="U5" s="217"/>
      <c r="V5" s="11"/>
    </row>
    <row r="6" spans="2:22" ht="31.2" x14ac:dyDescent="0.6">
      <c r="B6" s="10"/>
      <c r="C6" s="12"/>
      <c r="D6" s="13"/>
      <c r="E6" s="13"/>
      <c r="F6" s="13"/>
      <c r="G6" s="13"/>
      <c r="H6" s="13"/>
      <c r="I6" s="13"/>
      <c r="J6" s="13"/>
      <c r="K6" s="13"/>
      <c r="L6" s="13"/>
      <c r="M6" s="12"/>
      <c r="N6" s="12"/>
      <c r="O6" s="12"/>
      <c r="P6" s="14"/>
      <c r="Q6" s="14"/>
      <c r="R6" s="14"/>
      <c r="S6" s="14"/>
      <c r="T6" s="15"/>
      <c r="U6" s="15"/>
      <c r="V6" s="11"/>
    </row>
    <row r="7" spans="2:22" ht="36.6" x14ac:dyDescent="0.5">
      <c r="B7" s="10"/>
      <c r="C7" s="217" t="str">
        <f>"MODE DE JEU"&amp;"  "&amp;'[5]A RENSEIGNER'!$C$16</f>
        <v>MODE DE JEU  LIBRE</v>
      </c>
      <c r="D7" s="217"/>
      <c r="E7" s="217"/>
      <c r="F7" s="217"/>
      <c r="G7" s="217"/>
      <c r="H7" s="217"/>
      <c r="I7" s="217"/>
      <c r="J7" s="217"/>
      <c r="K7" s="217"/>
      <c r="L7" s="217"/>
      <c r="M7" s="217"/>
      <c r="N7" s="217"/>
      <c r="O7" s="217"/>
      <c r="P7" s="217"/>
      <c r="Q7" s="217"/>
      <c r="R7" s="217"/>
      <c r="S7" s="217"/>
      <c r="T7" s="217"/>
      <c r="U7" s="217"/>
      <c r="V7" s="11"/>
    </row>
    <row r="8" spans="2:22" ht="31.2" x14ac:dyDescent="0.6">
      <c r="B8" s="10"/>
      <c r="C8" s="12"/>
      <c r="D8" s="12"/>
      <c r="E8" s="12"/>
      <c r="F8" s="12"/>
      <c r="G8" s="12"/>
      <c r="H8" s="12"/>
      <c r="I8" s="12"/>
      <c r="J8" s="12"/>
      <c r="K8" s="12"/>
      <c r="L8" s="12"/>
      <c r="M8" s="12"/>
      <c r="N8" s="12"/>
      <c r="O8" s="12"/>
      <c r="P8" s="12"/>
      <c r="Q8" s="12"/>
      <c r="R8" s="12"/>
      <c r="S8" s="14"/>
      <c r="T8" s="15"/>
      <c r="U8" s="15"/>
      <c r="V8" s="11"/>
    </row>
    <row r="9" spans="2:22" ht="36.6" x14ac:dyDescent="0.5">
      <c r="B9" s="10"/>
      <c r="C9" s="217" t="str">
        <f>"CATEGORIE"&amp;"  "&amp;'[5]A RENSEIGNER'!$C$17</f>
        <v>CATEGORIE  R1</v>
      </c>
      <c r="D9" s="217"/>
      <c r="E9" s="217"/>
      <c r="F9" s="217"/>
      <c r="G9" s="217"/>
      <c r="H9" s="217"/>
      <c r="I9" s="217"/>
      <c r="J9" s="217"/>
      <c r="K9" s="217"/>
      <c r="L9" s="217"/>
      <c r="M9" s="217"/>
      <c r="N9" s="217"/>
      <c r="O9" s="217"/>
      <c r="P9" s="217"/>
      <c r="Q9" s="217"/>
      <c r="R9" s="217"/>
      <c r="S9" s="217"/>
      <c r="T9" s="217"/>
      <c r="U9" s="217"/>
      <c r="V9" s="16"/>
    </row>
    <row r="10" spans="2:22" ht="31.2" x14ac:dyDescent="0.3">
      <c r="B10" s="17"/>
      <c r="C10" s="12"/>
      <c r="D10" s="12"/>
      <c r="E10" s="12"/>
      <c r="F10" s="12"/>
      <c r="G10" s="12"/>
      <c r="H10" s="12"/>
      <c r="I10" s="12"/>
      <c r="J10" s="12"/>
      <c r="K10" s="12"/>
      <c r="L10" s="12"/>
      <c r="M10" s="12"/>
      <c r="N10" s="12"/>
      <c r="O10" s="12"/>
      <c r="P10" s="12"/>
      <c r="Q10" s="12"/>
      <c r="R10" s="12"/>
      <c r="S10" s="12"/>
      <c r="T10" s="18"/>
      <c r="U10" s="18"/>
      <c r="V10" s="16"/>
    </row>
    <row r="11" spans="2:22" ht="36.6" x14ac:dyDescent="0.5">
      <c r="B11" s="10"/>
      <c r="C11" s="217" t="str">
        <f>"TOURNOI N°"&amp;"  "&amp;'[5]A RENSEIGNER'!$C$14</f>
        <v>TOURNOI N°  3</v>
      </c>
      <c r="D11" s="217"/>
      <c r="E11" s="217"/>
      <c r="F11" s="217"/>
      <c r="G11" s="217"/>
      <c r="H11" s="217"/>
      <c r="I11" s="217"/>
      <c r="J11" s="217"/>
      <c r="K11" s="217"/>
      <c r="L11" s="217"/>
      <c r="M11" s="217"/>
      <c r="N11" s="217"/>
      <c r="O11" s="217"/>
      <c r="P11" s="217"/>
      <c r="Q11" s="217"/>
      <c r="R11" s="217"/>
      <c r="S11" s="217"/>
      <c r="T11" s="217"/>
      <c r="U11" s="217"/>
      <c r="V11" s="11"/>
    </row>
    <row r="12" spans="2:22" ht="31.2" x14ac:dyDescent="0.6">
      <c r="B12" s="10"/>
      <c r="C12" s="12"/>
      <c r="D12" s="13"/>
      <c r="E12" s="13"/>
      <c r="F12" s="13"/>
      <c r="G12" s="13"/>
      <c r="H12" s="13"/>
      <c r="I12" s="13"/>
      <c r="J12" s="13"/>
      <c r="K12" s="13"/>
      <c r="L12" s="13"/>
      <c r="M12" s="12"/>
      <c r="N12" s="12"/>
      <c r="O12" s="12"/>
      <c r="P12" s="14"/>
      <c r="Q12" s="14"/>
      <c r="R12" s="14"/>
      <c r="S12" s="14"/>
      <c r="T12" s="15"/>
      <c r="U12" s="15"/>
      <c r="V12" s="11"/>
    </row>
    <row r="13" spans="2:22" ht="36.6" x14ac:dyDescent="0.5">
      <c r="B13" s="10"/>
      <c r="C13" s="217" t="str">
        <f>"POULE n°"&amp;"  "&amp;'[5]A RENSEIGNER'!$C$15</f>
        <v>POULE n°  1</v>
      </c>
      <c r="D13" s="217"/>
      <c r="E13" s="217"/>
      <c r="F13" s="217"/>
      <c r="G13" s="217"/>
      <c r="H13" s="217"/>
      <c r="I13" s="217"/>
      <c r="J13" s="217"/>
      <c r="K13" s="217"/>
      <c r="L13" s="217"/>
      <c r="M13" s="217"/>
      <c r="N13" s="217"/>
      <c r="O13" s="217"/>
      <c r="P13" s="217"/>
      <c r="Q13" s="217"/>
      <c r="R13" s="217"/>
      <c r="S13" s="217"/>
      <c r="T13" s="217"/>
      <c r="U13" s="217"/>
      <c r="V13" s="11"/>
    </row>
    <row r="14" spans="2:22" ht="31.2" x14ac:dyDescent="0.6">
      <c r="B14" s="10"/>
      <c r="C14" s="12"/>
      <c r="D14" s="12"/>
      <c r="E14" s="12"/>
      <c r="F14" s="12"/>
      <c r="G14" s="12"/>
      <c r="H14" s="12"/>
      <c r="I14" s="12"/>
      <c r="J14" s="12"/>
      <c r="K14" s="12"/>
      <c r="L14" s="12"/>
      <c r="M14" s="12"/>
      <c r="N14" s="12"/>
      <c r="O14" s="12"/>
      <c r="P14" s="12"/>
      <c r="Q14" s="12"/>
      <c r="R14" s="12"/>
      <c r="S14" s="14"/>
      <c r="T14" s="15"/>
      <c r="U14" s="15"/>
      <c r="V14" s="11"/>
    </row>
    <row r="15" spans="2:22" ht="36.6" x14ac:dyDescent="0.5">
      <c r="B15" s="10"/>
      <c r="C15" s="217" t="s">
        <v>0</v>
      </c>
      <c r="D15" s="217"/>
      <c r="E15" s="217"/>
      <c r="F15" s="217"/>
      <c r="G15" s="217"/>
      <c r="H15" s="217"/>
      <c r="I15" s="217"/>
      <c r="J15" s="217"/>
      <c r="K15" s="217"/>
      <c r="L15" s="217"/>
      <c r="M15" s="217"/>
      <c r="N15" s="217"/>
      <c r="O15" s="217"/>
      <c r="P15" s="217"/>
      <c r="Q15" s="217"/>
      <c r="R15" s="217"/>
      <c r="S15" s="217"/>
      <c r="T15" s="217"/>
      <c r="U15" s="217"/>
      <c r="V15" s="11"/>
    </row>
    <row r="16" spans="2:22" ht="16.2" thickBot="1" x14ac:dyDescent="0.35">
      <c r="B16" s="19"/>
      <c r="C16" s="2"/>
      <c r="D16" s="3"/>
      <c r="E16" s="3"/>
      <c r="F16" s="3"/>
      <c r="G16" s="3"/>
      <c r="H16" s="3"/>
      <c r="I16" s="3"/>
      <c r="J16" s="3"/>
      <c r="K16" s="3"/>
      <c r="L16" s="3"/>
      <c r="M16" s="2"/>
      <c r="N16" s="2"/>
      <c r="O16" s="2"/>
      <c r="P16" s="1"/>
      <c r="Q16" s="1"/>
      <c r="R16" s="1"/>
      <c r="S16" s="1"/>
      <c r="T16" s="1"/>
      <c r="U16" s="1"/>
      <c r="V16" s="20"/>
    </row>
    <row r="17" spans="2:22" ht="60.75" customHeight="1" thickTop="1" thickBot="1" x14ac:dyDescent="0.35">
      <c r="B17" s="19"/>
      <c r="C17" s="21" t="s">
        <v>1</v>
      </c>
      <c r="D17" s="180" t="str">
        <f>C18</f>
        <v>FAVERO Alain</v>
      </c>
      <c r="E17" s="180"/>
      <c r="F17" s="180"/>
      <c r="G17" s="181" t="str">
        <f>C22</f>
        <v>DOUSSOT Pierre</v>
      </c>
      <c r="H17" s="181"/>
      <c r="I17" s="181"/>
      <c r="J17" s="182" t="str">
        <f>C26</f>
        <v>WEILL Denis</v>
      </c>
      <c r="K17" s="182"/>
      <c r="L17" s="183"/>
      <c r="M17" s="22" t="s">
        <v>2</v>
      </c>
      <c r="N17" s="218" t="s">
        <v>3</v>
      </c>
      <c r="O17" s="219"/>
      <c r="P17" s="23" t="s">
        <v>4</v>
      </c>
      <c r="Q17" s="24" t="s">
        <v>5</v>
      </c>
      <c r="R17" s="25" t="s">
        <v>6</v>
      </c>
      <c r="S17" s="26" t="s">
        <v>7</v>
      </c>
      <c r="T17" s="26" t="s">
        <v>8</v>
      </c>
      <c r="U17" s="27" t="s">
        <v>9</v>
      </c>
      <c r="V17" s="20"/>
    </row>
    <row r="18" spans="2:22" ht="45" customHeight="1" thickTop="1" x14ac:dyDescent="0.3">
      <c r="B18" s="19"/>
      <c r="C18" s="28" t="str">
        <f>IF(ISBLANK('[5]A RENSEIGNER'!B28),"",'[5]A RENSEIGNER'!B28)</f>
        <v>FAVERO Alain</v>
      </c>
      <c r="D18" s="29"/>
      <c r="E18" s="30"/>
      <c r="F18" s="31"/>
      <c r="G18" s="32">
        <f>IF(ISBLANK('[5]POULE DE 3 '!E36),"",'[5]POULE DE 3 '!E36)</f>
        <v>150</v>
      </c>
      <c r="H18" s="32"/>
      <c r="I18" s="32">
        <f>IF(ISBLANK('[5]POULE DE 3 '!F36),"",'[5]POULE DE 3 '!F36)</f>
        <v>32</v>
      </c>
      <c r="J18" s="32">
        <f>IF(ISBLANK('[5]POULE DE 3 '!E44),"",'[5]POULE DE 3 '!E44)</f>
        <v>148</v>
      </c>
      <c r="K18" s="32"/>
      <c r="L18" s="33">
        <f>IF(ISBLANK('[5]POULE DE 3 '!F44),"",'[5]POULE DE 3 '!F44)</f>
        <v>35</v>
      </c>
      <c r="M18" s="34">
        <f>IF('[5]POULE DE 3 '!R27=0,"",'[5]POULE DE 3 '!R27)</f>
        <v>298</v>
      </c>
      <c r="N18" s="220">
        <f>IF('[5]POULE DE 3 '!S27=0,"",'[5]POULE DE 3 '!S27)</f>
        <v>67</v>
      </c>
      <c r="O18" s="221"/>
      <c r="P18" s="35">
        <f>IF(ISERROR('[5]POULE DE 3 '!T27),"",'[5]POULE DE 3 '!T27)</f>
        <v>4.4477611940298507</v>
      </c>
      <c r="Q18" s="222">
        <f>IF(ISERROR('[5]POULE DE 3 '!W27),"",'[5]POULE DE 3 '!W27)</f>
        <v>4</v>
      </c>
      <c r="R18" s="224" t="str">
        <f>IF(ISERROR('[5]POULE DE 3 '!Y27),"",IF(ISBLANK('[5]A RENSEIGNER'!B28),"",IF('[5]POULE DE 3 '!Y27=1,'[5]POULE DE 3 '!Y27&amp;"er",'[5]POULE DE 3 '!Y27&amp;"ème")))</f>
        <v>1er</v>
      </c>
      <c r="S18" s="225">
        <f>IF(ISERROR('[5]POULE DE 3 '!Z27),"",'[5]POULE DE 3 '!Z27)</f>
        <v>8</v>
      </c>
      <c r="T18" s="225">
        <f>IF(ISBLANK(C18),"",'[5]POULE DE 3 '!AG27)</f>
        <v>2</v>
      </c>
      <c r="U18" s="205">
        <f>IF(ISERROR('[5]POULE DE 3 '!AH27),"",'[5]POULE DE 3 '!AH27)</f>
        <v>10</v>
      </c>
      <c r="V18" s="20"/>
    </row>
    <row r="19" spans="2:22" ht="45" customHeight="1" x14ac:dyDescent="0.3">
      <c r="B19" s="19"/>
      <c r="C19" s="36" t="str">
        <f>'[5]A RENSEIGNER'!C28</f>
        <v>R1</v>
      </c>
      <c r="D19" s="37"/>
      <c r="E19" s="38"/>
      <c r="F19" s="39"/>
      <c r="G19" s="40"/>
      <c r="H19" s="40">
        <f>'[5]POULE DE 3 '!J36</f>
        <v>2</v>
      </c>
      <c r="I19" s="40"/>
      <c r="J19" s="40"/>
      <c r="K19" s="40">
        <f>'[5]POULE DE 3 '!J44</f>
        <v>2</v>
      </c>
      <c r="L19" s="41"/>
      <c r="M19" s="207" t="s">
        <v>10</v>
      </c>
      <c r="N19" s="208"/>
      <c r="O19" s="209" t="s">
        <v>11</v>
      </c>
      <c r="P19" s="210"/>
      <c r="Q19" s="222"/>
      <c r="R19" s="225"/>
      <c r="S19" s="225"/>
      <c r="T19" s="225"/>
      <c r="U19" s="205"/>
      <c r="V19" s="20"/>
    </row>
    <row r="20" spans="2:22" ht="45" customHeight="1" thickBot="1" x14ac:dyDescent="0.35">
      <c r="B20" s="19"/>
      <c r="C20" s="42" t="str">
        <f>'[5]A RENSEIGNER'!D28</f>
        <v>LIVRY</v>
      </c>
      <c r="D20" s="43"/>
      <c r="E20" s="44"/>
      <c r="F20" s="45"/>
      <c r="G20" s="46">
        <f>+'[5]POULE DE 3 '!I36</f>
        <v>4.6875</v>
      </c>
      <c r="H20" s="47"/>
      <c r="I20" s="47">
        <f>IF(ISBLANK('[5]POULE DE 3 '!G36),"",'[5]POULE DE 3 '!G36)</f>
        <v>19</v>
      </c>
      <c r="J20" s="46">
        <f>+'[5]POULE DE 3 '!I44</f>
        <v>4.2285714285714286</v>
      </c>
      <c r="K20" s="47"/>
      <c r="L20" s="48">
        <f>IF(ISBLANK('[5]POULE DE 3 '!G44),"",'[5]POULE DE 3 '!G44)</f>
        <v>43</v>
      </c>
      <c r="M20" s="211">
        <f>IF('[5]POULE DE 3 '!U27=0,"",'[5]POULE DE 3 '!U27)</f>
        <v>4.6875</v>
      </c>
      <c r="N20" s="212"/>
      <c r="O20" s="213">
        <f>IF('[5]POULE DE 3 '!V27=0,"",'[5]POULE DE 3 '!V27)</f>
        <v>43</v>
      </c>
      <c r="P20" s="214"/>
      <c r="Q20" s="223"/>
      <c r="R20" s="226"/>
      <c r="S20" s="226"/>
      <c r="T20" s="226"/>
      <c r="U20" s="206"/>
      <c r="V20" s="20"/>
    </row>
    <row r="21" spans="2:22" ht="60.75" customHeight="1" thickTop="1" thickBot="1" x14ac:dyDescent="0.35">
      <c r="B21" s="19"/>
      <c r="C21" s="21" t="s">
        <v>1</v>
      </c>
      <c r="D21" s="180" t="str">
        <f>D17</f>
        <v>FAVERO Alain</v>
      </c>
      <c r="E21" s="180"/>
      <c r="F21" s="180"/>
      <c r="G21" s="181" t="str">
        <f>G17</f>
        <v>DOUSSOT Pierre</v>
      </c>
      <c r="H21" s="181"/>
      <c r="I21" s="181"/>
      <c r="J21" s="182" t="str">
        <f>J17</f>
        <v>WEILL Denis</v>
      </c>
      <c r="K21" s="182"/>
      <c r="L21" s="183"/>
      <c r="M21" s="49" t="s">
        <v>2</v>
      </c>
      <c r="N21" s="215" t="s">
        <v>3</v>
      </c>
      <c r="O21" s="216"/>
      <c r="P21" s="50" t="s">
        <v>4</v>
      </c>
      <c r="Q21" s="24" t="s">
        <v>5</v>
      </c>
      <c r="R21" s="25" t="s">
        <v>6</v>
      </c>
      <c r="S21" s="26" t="s">
        <v>12</v>
      </c>
      <c r="T21" s="26" t="s">
        <v>8</v>
      </c>
      <c r="U21" s="27" t="s">
        <v>9</v>
      </c>
      <c r="V21" s="20"/>
    </row>
    <row r="22" spans="2:22" ht="43.95" customHeight="1" thickTop="1" x14ac:dyDescent="0.3">
      <c r="B22" s="19"/>
      <c r="C22" s="51" t="str">
        <f>IF(ISBLANK('[5]A RENSEIGNER'!B29),"",'[5]A RENSEIGNER'!B29)</f>
        <v>DOUSSOT Pierre</v>
      </c>
      <c r="D22" s="52">
        <f>IF(ISBLANK('[5]POULE DE 3 '!E37),"",'[5]POULE DE 3 '!E37)</f>
        <v>37</v>
      </c>
      <c r="E22" s="52"/>
      <c r="F22" s="52">
        <f>IF(ISBLANK('[5]POULE DE 3 '!F37),"",'[5]POULE DE 3 '!F37)</f>
        <v>32</v>
      </c>
      <c r="G22" s="53"/>
      <c r="H22" s="54"/>
      <c r="I22" s="55"/>
      <c r="J22" s="52">
        <f>IF(ISBLANK('[5]POULE DE 3 '!E28),"",'[5]POULE DE 3 '!E28)</f>
        <v>115</v>
      </c>
      <c r="K22" s="52"/>
      <c r="L22" s="56">
        <f>IF(ISBLANK('[5]POULE DE 3 '!F28),"",'[5]POULE DE 3 '!F28)</f>
        <v>35</v>
      </c>
      <c r="M22" s="57">
        <f>IF('[5]POULE DE 3 '!R28=0,"",'[5]POULE DE 3 '!R28)</f>
        <v>152</v>
      </c>
      <c r="N22" s="190">
        <f>IF(ISERROR('[5]POULE DE 3 '!S28),"",'[5]POULE DE 3 '!S28)</f>
        <v>67</v>
      </c>
      <c r="O22" s="191"/>
      <c r="P22" s="58">
        <f>IF(ISERROR('[5]POULE DE 3 '!T28),"",'[5]POULE DE 3 '!T28)</f>
        <v>2.2686567164179103</v>
      </c>
      <c r="Q22" s="192">
        <f>IF(ISERROR('[5]POULE DE 3 '!W28),"",'[5]POULE DE 3 '!W28)</f>
        <v>0</v>
      </c>
      <c r="R22" s="194" t="str">
        <f>IF(ISERROR('[5]POULE DE 3 '!Y28),"",IF(ISBLANK('[5]A RENSEIGNER'!B29),"",IF('[5]POULE DE 3 '!Y28=1,'[5]POULE DE 3 '!Y28&amp;"er",'[5]POULE DE 3 '!Y28&amp;"ème")))</f>
        <v>3ème</v>
      </c>
      <c r="S22" s="195">
        <f>IF(ISERROR('[5]POULE DE 3 '!Z28),"",'[5]POULE DE 3 '!Z28)</f>
        <v>3</v>
      </c>
      <c r="T22" s="195">
        <f>+'[5]POULE DE 3 '!AG28</f>
        <v>0</v>
      </c>
      <c r="U22" s="197">
        <f>IF(ISERROR('[5]POULE DE 3 '!AH28),"",'[5]POULE DE 3 '!AH28)</f>
        <v>3</v>
      </c>
      <c r="V22" s="20"/>
    </row>
    <row r="23" spans="2:22" ht="43.95" customHeight="1" x14ac:dyDescent="0.3">
      <c r="B23" s="19"/>
      <c r="C23" s="59" t="str">
        <f>'[5]A RENSEIGNER'!C29</f>
        <v>R1</v>
      </c>
      <c r="D23" s="60"/>
      <c r="E23" s="60">
        <f>'[5]POULE DE 3 '!J37</f>
        <v>0</v>
      </c>
      <c r="F23" s="60"/>
      <c r="G23" s="61"/>
      <c r="H23" s="62"/>
      <c r="I23" s="63"/>
      <c r="J23" s="60"/>
      <c r="K23" s="60">
        <f>'[5]POULE DE 3 '!J28</f>
        <v>0</v>
      </c>
      <c r="L23" s="64"/>
      <c r="M23" s="199" t="s">
        <v>10</v>
      </c>
      <c r="N23" s="200"/>
      <c r="O23" s="65"/>
      <c r="P23" s="66" t="s">
        <v>11</v>
      </c>
      <c r="Q23" s="192"/>
      <c r="R23" s="195"/>
      <c r="S23" s="195"/>
      <c r="T23" s="195"/>
      <c r="U23" s="197"/>
      <c r="V23" s="20"/>
    </row>
    <row r="24" spans="2:22" ht="43.95" customHeight="1" thickBot="1" x14ac:dyDescent="0.35">
      <c r="B24" s="19"/>
      <c r="C24" s="67" t="str">
        <f>'[5]A RENSEIGNER'!D29</f>
        <v>ABMA</v>
      </c>
      <c r="D24" s="68">
        <f>+'[5]POULE DE 3 '!I37</f>
        <v>1.15625</v>
      </c>
      <c r="E24" s="69"/>
      <c r="F24" s="69">
        <f>IF(ISBLANK('[5]POULE DE 3 '!G37),"",'[5]POULE DE 3 '!G37)</f>
        <v>9</v>
      </c>
      <c r="G24" s="70"/>
      <c r="H24" s="71"/>
      <c r="I24" s="72"/>
      <c r="J24" s="68">
        <f>+'[5]POULE DE 3 '!I28</f>
        <v>3.2857142857142856</v>
      </c>
      <c r="K24" s="69"/>
      <c r="L24" s="73">
        <f>IF(ISBLANK('[5]POULE DE 3 '!G28),"",'[5]POULE DE 3 '!G28)</f>
        <v>18</v>
      </c>
      <c r="M24" s="201" t="str">
        <f>IF('[5]POULE DE 3 '!U28=0,"",'[5]POULE DE 3 '!U28)</f>
        <v/>
      </c>
      <c r="N24" s="202"/>
      <c r="O24" s="203">
        <f>IF('[5]POULE DE 3 '!V28=0,"",'[5]POULE DE 3 '!V28)</f>
        <v>18</v>
      </c>
      <c r="P24" s="204"/>
      <c r="Q24" s="193"/>
      <c r="R24" s="196"/>
      <c r="S24" s="196"/>
      <c r="T24" s="196"/>
      <c r="U24" s="198"/>
      <c r="V24" s="20"/>
    </row>
    <row r="25" spans="2:22" ht="60.75" customHeight="1" thickTop="1" thickBot="1" x14ac:dyDescent="0.35">
      <c r="B25" s="19"/>
      <c r="C25" s="21" t="s">
        <v>1</v>
      </c>
      <c r="D25" s="180" t="str">
        <f>$D$21</f>
        <v>FAVERO Alain</v>
      </c>
      <c r="E25" s="180"/>
      <c r="F25" s="180"/>
      <c r="G25" s="181" t="str">
        <f>$G$21</f>
        <v>DOUSSOT Pierre</v>
      </c>
      <c r="H25" s="181"/>
      <c r="I25" s="181"/>
      <c r="J25" s="182" t="str">
        <f>$J$21</f>
        <v>WEILL Denis</v>
      </c>
      <c r="K25" s="182"/>
      <c r="L25" s="183"/>
      <c r="M25" s="74" t="s">
        <v>2</v>
      </c>
      <c r="N25" s="184" t="s">
        <v>3</v>
      </c>
      <c r="O25" s="185"/>
      <c r="P25" s="75" t="s">
        <v>4</v>
      </c>
      <c r="Q25" s="24" t="s">
        <v>5</v>
      </c>
      <c r="R25" s="25" t="s">
        <v>6</v>
      </c>
      <c r="S25" s="26" t="s">
        <v>12</v>
      </c>
      <c r="T25" s="26" t="s">
        <v>8</v>
      </c>
      <c r="U25" s="27" t="s">
        <v>9</v>
      </c>
      <c r="V25" s="20"/>
    </row>
    <row r="26" spans="2:22" ht="46.95" customHeight="1" thickTop="1" x14ac:dyDescent="0.3">
      <c r="B26" s="19"/>
      <c r="C26" s="76" t="str">
        <f>IF(ISBLANK('[5]A RENSEIGNER'!B30),"",'[5]A RENSEIGNER'!B30)</f>
        <v>WEILL Denis</v>
      </c>
      <c r="D26" s="77">
        <f>IF(ISBLANK('[5]POULE DE 3 '!E46),"",'[5]POULE DE 3 '!E46)</f>
        <v>129</v>
      </c>
      <c r="E26" s="77"/>
      <c r="F26" s="77">
        <f>+'[5]POULE DE 3 '!F46</f>
        <v>35</v>
      </c>
      <c r="G26" s="77">
        <f>IF(ISBLANK('[5]POULE DE 3 '!E29),"",'[5]POULE DE 3 '!E29)</f>
        <v>150</v>
      </c>
      <c r="H26" s="77"/>
      <c r="I26" s="77">
        <f>+'[5]POULE DE 3 '!F29</f>
        <v>35</v>
      </c>
      <c r="J26" s="78"/>
      <c r="K26" s="79"/>
      <c r="L26" s="80"/>
      <c r="M26" s="81">
        <f>IF('[5]POULE DE 3 '!R29=0,"",'[5]POULE DE 3 '!R29)</f>
        <v>279</v>
      </c>
      <c r="N26" s="186">
        <f>IF(ISERROR('[5]POULE DE 3 '!S29),"",'[5]POULE DE 3 '!S29)</f>
        <v>70</v>
      </c>
      <c r="O26" s="187"/>
      <c r="P26" s="82">
        <f>IF(ISERROR('[5]POULE DE 3 '!T29),"",'[5]POULE DE 3 '!T29)</f>
        <v>3.9857142857142858</v>
      </c>
      <c r="Q26" s="188">
        <f>IF(ISERROR('[5]POULE DE 3 '!W29),"",'[5]POULE DE 3 '!W29)</f>
        <v>2</v>
      </c>
      <c r="R26" s="167" t="str">
        <f>IF(ISERROR('[5]POULE DE 3 '!Y29),"",IF(ISBLANK('[5]A RENSEIGNER'!B30),"",IF('[5]POULE DE 3 '!Y29=1,'[5]POULE DE 3 '!Y29&amp;"er",'[5]POULE DE 3 '!Y29&amp;"ème")))</f>
        <v>2ème</v>
      </c>
      <c r="S26" s="168">
        <f>IF(ISERROR('[5]POULE DE 3 '!Z29),"",'[5]POULE DE 3 '!Z29)</f>
        <v>5</v>
      </c>
      <c r="T26" s="168">
        <f>+'[5]POULE DE 3 '!AG29</f>
        <v>1</v>
      </c>
      <c r="U26" s="170">
        <f>IF(ISERROR('[5]POULE DE 3 '!AH29),"",'[5]POULE DE 3 '!AH29)</f>
        <v>6</v>
      </c>
      <c r="V26" s="20"/>
    </row>
    <row r="27" spans="2:22" ht="46.95" customHeight="1" x14ac:dyDescent="0.3">
      <c r="B27" s="19"/>
      <c r="C27" s="83" t="str">
        <f>'[5]A RENSEIGNER'!C30</f>
        <v>R1</v>
      </c>
      <c r="D27" s="84"/>
      <c r="E27" s="84">
        <f>'[5]POULE DE 3 '!J46</f>
        <v>0</v>
      </c>
      <c r="F27" s="84"/>
      <c r="G27" s="84"/>
      <c r="H27" s="84">
        <f>'[5]POULE DE 3 '!J29</f>
        <v>2</v>
      </c>
      <c r="I27" s="84"/>
      <c r="J27" s="85"/>
      <c r="K27" s="86"/>
      <c r="L27" s="87"/>
      <c r="M27" s="172" t="s">
        <v>10</v>
      </c>
      <c r="N27" s="173"/>
      <c r="O27" s="174" t="s">
        <v>11</v>
      </c>
      <c r="P27" s="175"/>
      <c r="Q27" s="188"/>
      <c r="R27" s="168"/>
      <c r="S27" s="168"/>
      <c r="T27" s="168"/>
      <c r="U27" s="170"/>
      <c r="V27" s="20"/>
    </row>
    <row r="28" spans="2:22" ht="46.95" customHeight="1" thickBot="1" x14ac:dyDescent="0.35">
      <c r="B28" s="19"/>
      <c r="C28" s="88" t="str">
        <f>'[5]A RENSEIGNER'!D30</f>
        <v>ABASM</v>
      </c>
      <c r="D28" s="89">
        <f>+'[5]POULE DE 3 '!I46</f>
        <v>3.6857142857142855</v>
      </c>
      <c r="E28" s="90"/>
      <c r="F28" s="90">
        <f>IF(ISBLANK('[5]POULE DE 3 '!G46),"",'[5]POULE DE 3 '!G46)</f>
        <v>17</v>
      </c>
      <c r="G28" s="89">
        <f>+'[5]POULE DE 3 '!I29</f>
        <v>4.2857142857142856</v>
      </c>
      <c r="H28" s="90"/>
      <c r="I28" s="90">
        <f>IF(ISBLANK('[5]POULE DE 3 '!G29),"",'[5]POULE DE 3 '!G29)</f>
        <v>150</v>
      </c>
      <c r="J28" s="91"/>
      <c r="K28" s="92"/>
      <c r="L28" s="93"/>
      <c r="M28" s="176">
        <f>IF('[5]POULE DE 3 '!U29=0,"",'[5]POULE DE 3 '!U29)</f>
        <v>4.2857142857142856</v>
      </c>
      <c r="N28" s="177"/>
      <c r="O28" s="178">
        <f>IF('[5]POULE DE 3 '!V29=0,"",'[5]POULE DE 3 '!V29)</f>
        <v>150</v>
      </c>
      <c r="P28" s="179"/>
      <c r="Q28" s="189"/>
      <c r="R28" s="169"/>
      <c r="S28" s="169"/>
      <c r="T28" s="169"/>
      <c r="U28" s="171"/>
      <c r="V28" s="20"/>
    </row>
    <row r="29" spans="2:22" ht="16.2" thickTop="1" x14ac:dyDescent="0.3">
      <c r="B29" s="19"/>
      <c r="C29" s="2"/>
      <c r="D29" s="3"/>
      <c r="E29" s="3"/>
      <c r="F29" s="3"/>
      <c r="G29" s="3"/>
      <c r="H29" s="3"/>
      <c r="I29" s="3"/>
      <c r="J29" s="3"/>
      <c r="K29" s="3"/>
      <c r="L29" s="3"/>
      <c r="M29" s="2"/>
      <c r="N29" s="2"/>
      <c r="O29" s="2"/>
      <c r="P29" s="1"/>
      <c r="Q29" s="1"/>
      <c r="R29" s="1"/>
      <c r="S29" s="1"/>
      <c r="T29" s="1"/>
      <c r="U29" s="1"/>
      <c r="V29" s="20"/>
    </row>
    <row r="30" spans="2:22" ht="16.2" thickBot="1" x14ac:dyDescent="0.35">
      <c r="B30" s="94"/>
      <c r="C30" s="95"/>
      <c r="D30" s="96"/>
      <c r="E30" s="96"/>
      <c r="F30" s="96"/>
      <c r="G30" s="96"/>
      <c r="H30" s="96"/>
      <c r="I30" s="96"/>
      <c r="J30" s="96"/>
      <c r="K30" s="96"/>
      <c r="L30" s="96"/>
      <c r="M30" s="95"/>
      <c r="N30" s="95"/>
      <c r="O30" s="95"/>
      <c r="P30" s="97"/>
      <c r="Q30" s="97"/>
      <c r="R30" s="97"/>
      <c r="S30" s="97"/>
      <c r="T30" s="97"/>
      <c r="U30" s="97"/>
      <c r="V30" s="98"/>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A1EC7-1798-473D-88C1-7A733FEE76A4}">
  <sheetPr>
    <pageSetUpPr fitToPage="1"/>
  </sheetPr>
  <dimension ref="A2:EB143"/>
  <sheetViews>
    <sheetView tabSelected="1" topLeftCell="A5" zoomScale="86" zoomScaleNormal="86" workbookViewId="0">
      <selection activeCell="P47" sqref="P47"/>
    </sheetView>
  </sheetViews>
  <sheetFormatPr baseColWidth="10" defaultColWidth="10.6640625" defaultRowHeight="15.6" outlineLevelCol="1" x14ac:dyDescent="0.3"/>
  <cols>
    <col min="1" max="1" width="10.33203125" style="1" bestFit="1" customWidth="1"/>
    <col min="2" max="2" width="22.44140625" style="1" hidden="1" customWidth="1" outlineLevel="1"/>
    <col min="3" max="3" width="15.77734375" style="99" customWidth="1" collapsed="1"/>
    <col min="4" max="4" width="17.44140625" style="99" customWidth="1"/>
    <col min="5" max="5" width="9.664062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2" customWidth="1" collapsed="1"/>
    <col min="12" max="12" width="9" style="2" hidden="1" customWidth="1" outlineLevel="1"/>
    <col min="13" max="13" width="10.33203125" style="2" hidden="1" customWidth="1" outlineLevel="1"/>
    <col min="14" max="14" width="12.88671875" style="100" hidden="1" customWidth="1" outlineLevel="1"/>
    <col min="15" max="15" width="12.109375" style="2" hidden="1" customWidth="1" outlineLevel="1"/>
    <col min="16" max="16" width="12.6640625" style="2" customWidth="1" collapsed="1"/>
    <col min="17" max="17" width="15.88671875" style="2" customWidth="1"/>
    <col min="18" max="18" width="15.6640625" style="100" hidden="1" customWidth="1" outlineLevel="1"/>
    <col min="19" max="19" width="19" style="2" hidden="1" customWidth="1" outlineLevel="1"/>
    <col min="20" max="20" width="12.33203125" style="2" hidden="1" customWidth="1" outlineLevel="1"/>
    <col min="21" max="21" width="15.88671875" style="2" hidden="1" customWidth="1" outlineLevel="1"/>
    <col min="22" max="22" width="15.6640625" style="100" customWidth="1" collapsed="1"/>
    <col min="23" max="23" width="16.88671875" style="1" customWidth="1"/>
    <col min="24" max="24" width="16.88671875" style="100" customWidth="1" outlineLevel="1"/>
    <col min="25" max="27" width="10.6640625" style="1" customWidth="1" outlineLevel="1"/>
    <col min="28" max="28" width="10.6640625" style="1" customWidth="1"/>
    <col min="29" max="32" width="10.6640625" style="1"/>
    <col min="33" max="33" width="0" style="1" hidden="1" customWidth="1"/>
    <col min="34" max="256" width="10.6640625" style="1"/>
    <col min="257" max="257" width="10.33203125" style="1" bestFit="1" customWidth="1"/>
    <col min="258" max="258" width="0" style="1" hidden="1" customWidth="1"/>
    <col min="259" max="259" width="15.77734375" style="1" customWidth="1"/>
    <col min="260" max="260" width="17.44140625" style="1" customWidth="1"/>
    <col min="261" max="261" width="9.664062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7" width="0" style="1" hidden="1" customWidth="1"/>
    <col min="278" max="278" width="15.6640625" style="1" customWidth="1"/>
    <col min="279" max="280" width="16.88671875" style="1" customWidth="1"/>
    <col min="281" max="288" width="10.6640625" style="1"/>
    <col min="289" max="289" width="0" style="1" hidden="1" customWidth="1"/>
    <col min="290" max="512" width="10.6640625" style="1"/>
    <col min="513" max="513" width="10.33203125" style="1" bestFit="1" customWidth="1"/>
    <col min="514" max="514" width="0" style="1" hidden="1" customWidth="1"/>
    <col min="515" max="515" width="15.77734375" style="1" customWidth="1"/>
    <col min="516" max="516" width="17.44140625" style="1" customWidth="1"/>
    <col min="517" max="517" width="9.664062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3" width="0" style="1" hidden="1" customWidth="1"/>
    <col min="534" max="534" width="15.6640625" style="1" customWidth="1"/>
    <col min="535" max="536" width="16.88671875" style="1" customWidth="1"/>
    <col min="537" max="544" width="10.6640625" style="1"/>
    <col min="545" max="545" width="0" style="1" hidden="1" customWidth="1"/>
    <col min="546" max="768" width="10.6640625" style="1"/>
    <col min="769" max="769" width="10.33203125" style="1" bestFit="1" customWidth="1"/>
    <col min="770" max="770" width="0" style="1" hidden="1" customWidth="1"/>
    <col min="771" max="771" width="15.77734375" style="1" customWidth="1"/>
    <col min="772" max="772" width="17.44140625" style="1" customWidth="1"/>
    <col min="773" max="773" width="9.664062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9" width="0" style="1" hidden="1" customWidth="1"/>
    <col min="790" max="790" width="15.6640625" style="1" customWidth="1"/>
    <col min="791" max="792" width="16.88671875" style="1" customWidth="1"/>
    <col min="793" max="800" width="10.6640625" style="1"/>
    <col min="801" max="801" width="0" style="1" hidden="1" customWidth="1"/>
    <col min="802" max="1024" width="10.6640625" style="1"/>
    <col min="1025" max="1025" width="10.33203125" style="1" bestFit="1" customWidth="1"/>
    <col min="1026" max="1026" width="0" style="1" hidden="1" customWidth="1"/>
    <col min="1027" max="1027" width="15.77734375" style="1" customWidth="1"/>
    <col min="1028" max="1028" width="17.44140625" style="1" customWidth="1"/>
    <col min="1029" max="1029" width="9.664062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5" width="0" style="1" hidden="1" customWidth="1"/>
    <col min="1046" max="1046" width="15.6640625" style="1" customWidth="1"/>
    <col min="1047" max="1048" width="16.88671875" style="1" customWidth="1"/>
    <col min="1049" max="1056" width="10.6640625" style="1"/>
    <col min="1057" max="1057" width="0" style="1" hidden="1" customWidth="1"/>
    <col min="1058" max="1280" width="10.6640625" style="1"/>
    <col min="1281" max="1281" width="10.33203125" style="1" bestFit="1" customWidth="1"/>
    <col min="1282" max="1282" width="0" style="1" hidden="1" customWidth="1"/>
    <col min="1283" max="1283" width="15.77734375" style="1" customWidth="1"/>
    <col min="1284" max="1284" width="17.44140625" style="1" customWidth="1"/>
    <col min="1285" max="1285" width="9.664062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301" width="0" style="1" hidden="1" customWidth="1"/>
    <col min="1302" max="1302" width="15.6640625" style="1" customWidth="1"/>
    <col min="1303" max="1304" width="16.88671875" style="1" customWidth="1"/>
    <col min="1305" max="1312" width="10.6640625" style="1"/>
    <col min="1313" max="1313" width="0" style="1" hidden="1" customWidth="1"/>
    <col min="1314" max="1536" width="10.6640625" style="1"/>
    <col min="1537" max="1537" width="10.33203125" style="1" bestFit="1" customWidth="1"/>
    <col min="1538" max="1538" width="0" style="1" hidden="1" customWidth="1"/>
    <col min="1539" max="1539" width="15.77734375" style="1" customWidth="1"/>
    <col min="1540" max="1540" width="17.44140625" style="1" customWidth="1"/>
    <col min="1541" max="1541" width="9.664062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7" width="0" style="1" hidden="1" customWidth="1"/>
    <col min="1558" max="1558" width="15.6640625" style="1" customWidth="1"/>
    <col min="1559" max="1560" width="16.88671875" style="1" customWidth="1"/>
    <col min="1561" max="1568" width="10.6640625" style="1"/>
    <col min="1569" max="1569" width="0" style="1" hidden="1" customWidth="1"/>
    <col min="1570" max="1792" width="10.6640625" style="1"/>
    <col min="1793" max="1793" width="10.33203125" style="1" bestFit="1" customWidth="1"/>
    <col min="1794" max="1794" width="0" style="1" hidden="1" customWidth="1"/>
    <col min="1795" max="1795" width="15.77734375" style="1" customWidth="1"/>
    <col min="1796" max="1796" width="17.44140625" style="1" customWidth="1"/>
    <col min="1797" max="1797" width="9.664062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3" width="0" style="1" hidden="1" customWidth="1"/>
    <col min="1814" max="1814" width="15.6640625" style="1" customWidth="1"/>
    <col min="1815" max="1816" width="16.88671875" style="1" customWidth="1"/>
    <col min="1817" max="1824" width="10.6640625" style="1"/>
    <col min="1825" max="1825" width="0" style="1" hidden="1" customWidth="1"/>
    <col min="1826" max="2048" width="10.6640625" style="1"/>
    <col min="2049" max="2049" width="10.33203125" style="1" bestFit="1" customWidth="1"/>
    <col min="2050" max="2050" width="0" style="1" hidden="1" customWidth="1"/>
    <col min="2051" max="2051" width="15.77734375" style="1" customWidth="1"/>
    <col min="2052" max="2052" width="17.44140625" style="1" customWidth="1"/>
    <col min="2053" max="2053" width="9.664062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9" width="0" style="1" hidden="1" customWidth="1"/>
    <col min="2070" max="2070" width="15.6640625" style="1" customWidth="1"/>
    <col min="2071" max="2072" width="16.88671875" style="1" customWidth="1"/>
    <col min="2073" max="2080" width="10.6640625" style="1"/>
    <col min="2081" max="2081" width="0" style="1" hidden="1" customWidth="1"/>
    <col min="2082" max="2304" width="10.6640625" style="1"/>
    <col min="2305" max="2305" width="10.33203125" style="1" bestFit="1" customWidth="1"/>
    <col min="2306" max="2306" width="0" style="1" hidden="1" customWidth="1"/>
    <col min="2307" max="2307" width="15.77734375" style="1" customWidth="1"/>
    <col min="2308" max="2308" width="17.44140625" style="1" customWidth="1"/>
    <col min="2309" max="2309" width="9.664062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5" width="0" style="1" hidden="1" customWidth="1"/>
    <col min="2326" max="2326" width="15.6640625" style="1" customWidth="1"/>
    <col min="2327" max="2328" width="16.88671875" style="1" customWidth="1"/>
    <col min="2329" max="2336" width="10.6640625" style="1"/>
    <col min="2337" max="2337" width="0" style="1" hidden="1" customWidth="1"/>
    <col min="2338" max="2560" width="10.6640625" style="1"/>
    <col min="2561" max="2561" width="10.33203125" style="1" bestFit="1" customWidth="1"/>
    <col min="2562" max="2562" width="0" style="1" hidden="1" customWidth="1"/>
    <col min="2563" max="2563" width="15.77734375" style="1" customWidth="1"/>
    <col min="2564" max="2564" width="17.44140625" style="1" customWidth="1"/>
    <col min="2565" max="2565" width="9.664062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81" width="0" style="1" hidden="1" customWidth="1"/>
    <col min="2582" max="2582" width="15.6640625" style="1" customWidth="1"/>
    <col min="2583" max="2584" width="16.88671875" style="1" customWidth="1"/>
    <col min="2585" max="2592" width="10.6640625" style="1"/>
    <col min="2593" max="2593" width="0" style="1" hidden="1" customWidth="1"/>
    <col min="2594" max="2816" width="10.6640625" style="1"/>
    <col min="2817" max="2817" width="10.33203125" style="1" bestFit="1" customWidth="1"/>
    <col min="2818" max="2818" width="0" style="1" hidden="1" customWidth="1"/>
    <col min="2819" max="2819" width="15.77734375" style="1" customWidth="1"/>
    <col min="2820" max="2820" width="17.44140625" style="1" customWidth="1"/>
    <col min="2821" max="2821" width="9.664062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7" width="0" style="1" hidden="1" customWidth="1"/>
    <col min="2838" max="2838" width="15.6640625" style="1" customWidth="1"/>
    <col min="2839" max="2840" width="16.88671875" style="1" customWidth="1"/>
    <col min="2841" max="2848" width="10.6640625" style="1"/>
    <col min="2849" max="2849" width="0" style="1" hidden="1" customWidth="1"/>
    <col min="2850" max="3072" width="10.6640625" style="1"/>
    <col min="3073" max="3073" width="10.33203125" style="1" bestFit="1" customWidth="1"/>
    <col min="3074" max="3074" width="0" style="1" hidden="1" customWidth="1"/>
    <col min="3075" max="3075" width="15.77734375" style="1" customWidth="1"/>
    <col min="3076" max="3076" width="17.44140625" style="1" customWidth="1"/>
    <col min="3077" max="3077" width="9.664062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3" width="0" style="1" hidden="1" customWidth="1"/>
    <col min="3094" max="3094" width="15.6640625" style="1" customWidth="1"/>
    <col min="3095" max="3096" width="16.88671875" style="1" customWidth="1"/>
    <col min="3097" max="3104" width="10.6640625" style="1"/>
    <col min="3105" max="3105" width="0" style="1" hidden="1" customWidth="1"/>
    <col min="3106" max="3328" width="10.6640625" style="1"/>
    <col min="3329" max="3329" width="10.33203125" style="1" bestFit="1" customWidth="1"/>
    <col min="3330" max="3330" width="0" style="1" hidden="1" customWidth="1"/>
    <col min="3331" max="3331" width="15.77734375" style="1" customWidth="1"/>
    <col min="3332" max="3332" width="17.44140625" style="1" customWidth="1"/>
    <col min="3333" max="3333" width="9.664062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9" width="0" style="1" hidden="1" customWidth="1"/>
    <col min="3350" max="3350" width="15.6640625" style="1" customWidth="1"/>
    <col min="3351" max="3352" width="16.88671875" style="1" customWidth="1"/>
    <col min="3353" max="3360" width="10.6640625" style="1"/>
    <col min="3361" max="3361" width="0" style="1" hidden="1" customWidth="1"/>
    <col min="3362" max="3584" width="10.6640625" style="1"/>
    <col min="3585" max="3585" width="10.33203125" style="1" bestFit="1" customWidth="1"/>
    <col min="3586" max="3586" width="0" style="1" hidden="1" customWidth="1"/>
    <col min="3587" max="3587" width="15.77734375" style="1" customWidth="1"/>
    <col min="3588" max="3588" width="17.44140625" style="1" customWidth="1"/>
    <col min="3589" max="3589" width="9.664062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5" width="0" style="1" hidden="1" customWidth="1"/>
    <col min="3606" max="3606" width="15.6640625" style="1" customWidth="1"/>
    <col min="3607" max="3608" width="16.88671875" style="1" customWidth="1"/>
    <col min="3609" max="3616" width="10.6640625" style="1"/>
    <col min="3617" max="3617" width="0" style="1" hidden="1" customWidth="1"/>
    <col min="3618" max="3840" width="10.6640625" style="1"/>
    <col min="3841" max="3841" width="10.33203125" style="1" bestFit="1" customWidth="1"/>
    <col min="3842" max="3842" width="0" style="1" hidden="1" customWidth="1"/>
    <col min="3843" max="3843" width="15.77734375" style="1" customWidth="1"/>
    <col min="3844" max="3844" width="17.44140625" style="1" customWidth="1"/>
    <col min="3845" max="3845" width="9.664062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61" width="0" style="1" hidden="1" customWidth="1"/>
    <col min="3862" max="3862" width="15.6640625" style="1" customWidth="1"/>
    <col min="3863" max="3864" width="16.88671875" style="1" customWidth="1"/>
    <col min="3865" max="3872" width="10.6640625" style="1"/>
    <col min="3873" max="3873" width="0" style="1" hidden="1" customWidth="1"/>
    <col min="3874" max="4096" width="10.6640625" style="1"/>
    <col min="4097" max="4097" width="10.33203125" style="1" bestFit="1" customWidth="1"/>
    <col min="4098" max="4098" width="0" style="1" hidden="1" customWidth="1"/>
    <col min="4099" max="4099" width="15.77734375" style="1" customWidth="1"/>
    <col min="4100" max="4100" width="17.44140625" style="1" customWidth="1"/>
    <col min="4101" max="4101" width="9.664062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7" width="0" style="1" hidden="1" customWidth="1"/>
    <col min="4118" max="4118" width="15.6640625" style="1" customWidth="1"/>
    <col min="4119" max="4120" width="16.88671875" style="1" customWidth="1"/>
    <col min="4121" max="4128" width="10.6640625" style="1"/>
    <col min="4129" max="4129" width="0" style="1" hidden="1" customWidth="1"/>
    <col min="4130" max="4352" width="10.6640625" style="1"/>
    <col min="4353" max="4353" width="10.33203125" style="1" bestFit="1" customWidth="1"/>
    <col min="4354" max="4354" width="0" style="1" hidden="1" customWidth="1"/>
    <col min="4355" max="4355" width="15.77734375" style="1" customWidth="1"/>
    <col min="4356" max="4356" width="17.44140625" style="1" customWidth="1"/>
    <col min="4357" max="4357" width="9.664062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3" width="0" style="1" hidden="1" customWidth="1"/>
    <col min="4374" max="4374" width="15.6640625" style="1" customWidth="1"/>
    <col min="4375" max="4376" width="16.88671875" style="1" customWidth="1"/>
    <col min="4377" max="4384" width="10.6640625" style="1"/>
    <col min="4385" max="4385" width="0" style="1" hidden="1" customWidth="1"/>
    <col min="4386" max="4608" width="10.6640625" style="1"/>
    <col min="4609" max="4609" width="10.33203125" style="1" bestFit="1" customWidth="1"/>
    <col min="4610" max="4610" width="0" style="1" hidden="1" customWidth="1"/>
    <col min="4611" max="4611" width="15.77734375" style="1" customWidth="1"/>
    <col min="4612" max="4612" width="17.44140625" style="1" customWidth="1"/>
    <col min="4613" max="4613" width="9.664062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9" width="0" style="1" hidden="1" customWidth="1"/>
    <col min="4630" max="4630" width="15.6640625" style="1" customWidth="1"/>
    <col min="4631" max="4632" width="16.88671875" style="1" customWidth="1"/>
    <col min="4633" max="4640" width="10.6640625" style="1"/>
    <col min="4641" max="4641" width="0" style="1" hidden="1" customWidth="1"/>
    <col min="4642" max="4864" width="10.6640625" style="1"/>
    <col min="4865" max="4865" width="10.33203125" style="1" bestFit="1" customWidth="1"/>
    <col min="4866" max="4866" width="0" style="1" hidden="1" customWidth="1"/>
    <col min="4867" max="4867" width="15.77734375" style="1" customWidth="1"/>
    <col min="4868" max="4868" width="17.44140625" style="1" customWidth="1"/>
    <col min="4869" max="4869" width="9.664062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5" width="0" style="1" hidden="1" customWidth="1"/>
    <col min="4886" max="4886" width="15.6640625" style="1" customWidth="1"/>
    <col min="4887" max="4888" width="16.88671875" style="1" customWidth="1"/>
    <col min="4889" max="4896" width="10.6640625" style="1"/>
    <col min="4897" max="4897" width="0" style="1" hidden="1" customWidth="1"/>
    <col min="4898" max="5120" width="10.6640625" style="1"/>
    <col min="5121" max="5121" width="10.33203125" style="1" bestFit="1" customWidth="1"/>
    <col min="5122" max="5122" width="0" style="1" hidden="1" customWidth="1"/>
    <col min="5123" max="5123" width="15.77734375" style="1" customWidth="1"/>
    <col min="5124" max="5124" width="17.44140625" style="1" customWidth="1"/>
    <col min="5125" max="5125" width="9.664062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41" width="0" style="1" hidden="1" customWidth="1"/>
    <col min="5142" max="5142" width="15.6640625" style="1" customWidth="1"/>
    <col min="5143" max="5144" width="16.88671875" style="1" customWidth="1"/>
    <col min="5145" max="5152" width="10.6640625" style="1"/>
    <col min="5153" max="5153" width="0" style="1" hidden="1" customWidth="1"/>
    <col min="5154" max="5376" width="10.6640625" style="1"/>
    <col min="5377" max="5377" width="10.33203125" style="1" bestFit="1" customWidth="1"/>
    <col min="5378" max="5378" width="0" style="1" hidden="1" customWidth="1"/>
    <col min="5379" max="5379" width="15.77734375" style="1" customWidth="1"/>
    <col min="5380" max="5380" width="17.44140625" style="1" customWidth="1"/>
    <col min="5381" max="5381" width="9.664062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7" width="0" style="1" hidden="1" customWidth="1"/>
    <col min="5398" max="5398" width="15.6640625" style="1" customWidth="1"/>
    <col min="5399" max="5400" width="16.88671875" style="1" customWidth="1"/>
    <col min="5401" max="5408" width="10.6640625" style="1"/>
    <col min="5409" max="5409" width="0" style="1" hidden="1" customWidth="1"/>
    <col min="5410" max="5632" width="10.6640625" style="1"/>
    <col min="5633" max="5633" width="10.33203125" style="1" bestFit="1" customWidth="1"/>
    <col min="5634" max="5634" width="0" style="1" hidden="1" customWidth="1"/>
    <col min="5635" max="5635" width="15.77734375" style="1" customWidth="1"/>
    <col min="5636" max="5636" width="17.44140625" style="1" customWidth="1"/>
    <col min="5637" max="5637" width="9.664062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3" width="0" style="1" hidden="1" customWidth="1"/>
    <col min="5654" max="5654" width="15.6640625" style="1" customWidth="1"/>
    <col min="5655" max="5656" width="16.88671875" style="1" customWidth="1"/>
    <col min="5657" max="5664" width="10.6640625" style="1"/>
    <col min="5665" max="5665" width="0" style="1" hidden="1" customWidth="1"/>
    <col min="5666" max="5888" width="10.6640625" style="1"/>
    <col min="5889" max="5889" width="10.33203125" style="1" bestFit="1" customWidth="1"/>
    <col min="5890" max="5890" width="0" style="1" hidden="1" customWidth="1"/>
    <col min="5891" max="5891" width="15.77734375" style="1" customWidth="1"/>
    <col min="5892" max="5892" width="17.44140625" style="1" customWidth="1"/>
    <col min="5893" max="5893" width="9.664062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9" width="0" style="1" hidden="1" customWidth="1"/>
    <col min="5910" max="5910" width="15.6640625" style="1" customWidth="1"/>
    <col min="5911" max="5912" width="16.88671875" style="1" customWidth="1"/>
    <col min="5913" max="5920" width="10.6640625" style="1"/>
    <col min="5921" max="5921" width="0" style="1" hidden="1" customWidth="1"/>
    <col min="5922" max="6144" width="10.6640625" style="1"/>
    <col min="6145" max="6145" width="10.33203125" style="1" bestFit="1" customWidth="1"/>
    <col min="6146" max="6146" width="0" style="1" hidden="1" customWidth="1"/>
    <col min="6147" max="6147" width="15.77734375" style="1" customWidth="1"/>
    <col min="6148" max="6148" width="17.44140625" style="1" customWidth="1"/>
    <col min="6149" max="6149" width="9.664062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5" width="0" style="1" hidden="1" customWidth="1"/>
    <col min="6166" max="6166" width="15.6640625" style="1" customWidth="1"/>
    <col min="6167" max="6168" width="16.88671875" style="1" customWidth="1"/>
    <col min="6169" max="6176" width="10.6640625" style="1"/>
    <col min="6177" max="6177" width="0" style="1" hidden="1" customWidth="1"/>
    <col min="6178" max="6400" width="10.6640625" style="1"/>
    <col min="6401" max="6401" width="10.33203125" style="1" bestFit="1" customWidth="1"/>
    <col min="6402" max="6402" width="0" style="1" hidden="1" customWidth="1"/>
    <col min="6403" max="6403" width="15.77734375" style="1" customWidth="1"/>
    <col min="6404" max="6404" width="17.44140625" style="1" customWidth="1"/>
    <col min="6405" max="6405" width="9.664062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21" width="0" style="1" hidden="1" customWidth="1"/>
    <col min="6422" max="6422" width="15.6640625" style="1" customWidth="1"/>
    <col min="6423" max="6424" width="16.88671875" style="1" customWidth="1"/>
    <col min="6425" max="6432" width="10.6640625" style="1"/>
    <col min="6433" max="6433" width="0" style="1" hidden="1" customWidth="1"/>
    <col min="6434" max="6656" width="10.6640625" style="1"/>
    <col min="6657" max="6657" width="10.33203125" style="1" bestFit="1" customWidth="1"/>
    <col min="6658" max="6658" width="0" style="1" hidden="1" customWidth="1"/>
    <col min="6659" max="6659" width="15.77734375" style="1" customWidth="1"/>
    <col min="6660" max="6660" width="17.44140625" style="1" customWidth="1"/>
    <col min="6661" max="6661" width="9.664062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7" width="0" style="1" hidden="1" customWidth="1"/>
    <col min="6678" max="6678" width="15.6640625" style="1" customWidth="1"/>
    <col min="6679" max="6680" width="16.88671875" style="1" customWidth="1"/>
    <col min="6681" max="6688" width="10.6640625" style="1"/>
    <col min="6689" max="6689" width="0" style="1" hidden="1" customWidth="1"/>
    <col min="6690" max="6912" width="10.6640625" style="1"/>
    <col min="6913" max="6913" width="10.33203125" style="1" bestFit="1" customWidth="1"/>
    <col min="6914" max="6914" width="0" style="1" hidden="1" customWidth="1"/>
    <col min="6915" max="6915" width="15.77734375" style="1" customWidth="1"/>
    <col min="6916" max="6916" width="17.44140625" style="1" customWidth="1"/>
    <col min="6917" max="6917" width="9.664062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3" width="0" style="1" hidden="1" customWidth="1"/>
    <col min="6934" max="6934" width="15.6640625" style="1" customWidth="1"/>
    <col min="6935" max="6936" width="16.88671875" style="1" customWidth="1"/>
    <col min="6937" max="6944" width="10.6640625" style="1"/>
    <col min="6945" max="6945" width="0" style="1" hidden="1" customWidth="1"/>
    <col min="6946" max="7168" width="10.6640625" style="1"/>
    <col min="7169" max="7169" width="10.33203125" style="1" bestFit="1" customWidth="1"/>
    <col min="7170" max="7170" width="0" style="1" hidden="1" customWidth="1"/>
    <col min="7171" max="7171" width="15.77734375" style="1" customWidth="1"/>
    <col min="7172" max="7172" width="17.44140625" style="1" customWidth="1"/>
    <col min="7173" max="7173" width="9.664062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9" width="0" style="1" hidden="1" customWidth="1"/>
    <col min="7190" max="7190" width="15.6640625" style="1" customWidth="1"/>
    <col min="7191" max="7192" width="16.88671875" style="1" customWidth="1"/>
    <col min="7193" max="7200" width="10.6640625" style="1"/>
    <col min="7201" max="7201" width="0" style="1" hidden="1" customWidth="1"/>
    <col min="7202" max="7424" width="10.6640625" style="1"/>
    <col min="7425" max="7425" width="10.33203125" style="1" bestFit="1" customWidth="1"/>
    <col min="7426" max="7426" width="0" style="1" hidden="1" customWidth="1"/>
    <col min="7427" max="7427" width="15.77734375" style="1" customWidth="1"/>
    <col min="7428" max="7428" width="17.44140625" style="1" customWidth="1"/>
    <col min="7429" max="7429" width="9.664062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5" width="0" style="1" hidden="1" customWidth="1"/>
    <col min="7446" max="7446" width="15.6640625" style="1" customWidth="1"/>
    <col min="7447" max="7448" width="16.88671875" style="1" customWidth="1"/>
    <col min="7449" max="7456" width="10.6640625" style="1"/>
    <col min="7457" max="7457" width="0" style="1" hidden="1" customWidth="1"/>
    <col min="7458" max="7680" width="10.6640625" style="1"/>
    <col min="7681" max="7681" width="10.33203125" style="1" bestFit="1" customWidth="1"/>
    <col min="7682" max="7682" width="0" style="1" hidden="1" customWidth="1"/>
    <col min="7683" max="7683" width="15.77734375" style="1" customWidth="1"/>
    <col min="7684" max="7684" width="17.44140625" style="1" customWidth="1"/>
    <col min="7685" max="7685" width="9.664062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701" width="0" style="1" hidden="1" customWidth="1"/>
    <col min="7702" max="7702" width="15.6640625" style="1" customWidth="1"/>
    <col min="7703" max="7704" width="16.88671875" style="1" customWidth="1"/>
    <col min="7705" max="7712" width="10.6640625" style="1"/>
    <col min="7713" max="7713" width="0" style="1" hidden="1" customWidth="1"/>
    <col min="7714" max="7936" width="10.6640625" style="1"/>
    <col min="7937" max="7937" width="10.33203125" style="1" bestFit="1" customWidth="1"/>
    <col min="7938" max="7938" width="0" style="1" hidden="1" customWidth="1"/>
    <col min="7939" max="7939" width="15.77734375" style="1" customWidth="1"/>
    <col min="7940" max="7940" width="17.44140625" style="1" customWidth="1"/>
    <col min="7941" max="7941" width="9.664062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7" width="0" style="1" hidden="1" customWidth="1"/>
    <col min="7958" max="7958" width="15.6640625" style="1" customWidth="1"/>
    <col min="7959" max="7960" width="16.88671875" style="1" customWidth="1"/>
    <col min="7961" max="7968" width="10.6640625" style="1"/>
    <col min="7969" max="7969" width="0" style="1" hidden="1" customWidth="1"/>
    <col min="7970" max="8192" width="10.6640625" style="1"/>
    <col min="8193" max="8193" width="10.33203125" style="1" bestFit="1" customWidth="1"/>
    <col min="8194" max="8194" width="0" style="1" hidden="1" customWidth="1"/>
    <col min="8195" max="8195" width="15.77734375" style="1" customWidth="1"/>
    <col min="8196" max="8196" width="17.44140625" style="1" customWidth="1"/>
    <col min="8197" max="8197" width="9.664062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3" width="0" style="1" hidden="1" customWidth="1"/>
    <col min="8214" max="8214" width="15.6640625" style="1" customWidth="1"/>
    <col min="8215" max="8216" width="16.88671875" style="1" customWidth="1"/>
    <col min="8217" max="8224" width="10.6640625" style="1"/>
    <col min="8225" max="8225" width="0" style="1" hidden="1" customWidth="1"/>
    <col min="8226" max="8448" width="10.6640625" style="1"/>
    <col min="8449" max="8449" width="10.33203125" style="1" bestFit="1" customWidth="1"/>
    <col min="8450" max="8450" width="0" style="1" hidden="1" customWidth="1"/>
    <col min="8451" max="8451" width="15.77734375" style="1" customWidth="1"/>
    <col min="8452" max="8452" width="17.44140625" style="1" customWidth="1"/>
    <col min="8453" max="8453" width="9.664062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9" width="0" style="1" hidden="1" customWidth="1"/>
    <col min="8470" max="8470" width="15.6640625" style="1" customWidth="1"/>
    <col min="8471" max="8472" width="16.88671875" style="1" customWidth="1"/>
    <col min="8473" max="8480" width="10.6640625" style="1"/>
    <col min="8481" max="8481" width="0" style="1" hidden="1" customWidth="1"/>
    <col min="8482" max="8704" width="10.6640625" style="1"/>
    <col min="8705" max="8705" width="10.33203125" style="1" bestFit="1" customWidth="1"/>
    <col min="8706" max="8706" width="0" style="1" hidden="1" customWidth="1"/>
    <col min="8707" max="8707" width="15.77734375" style="1" customWidth="1"/>
    <col min="8708" max="8708" width="17.44140625" style="1" customWidth="1"/>
    <col min="8709" max="8709" width="9.664062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5" width="0" style="1" hidden="1" customWidth="1"/>
    <col min="8726" max="8726" width="15.6640625" style="1" customWidth="1"/>
    <col min="8727" max="8728" width="16.88671875" style="1" customWidth="1"/>
    <col min="8729" max="8736" width="10.6640625" style="1"/>
    <col min="8737" max="8737" width="0" style="1" hidden="1" customWidth="1"/>
    <col min="8738" max="8960" width="10.6640625" style="1"/>
    <col min="8961" max="8961" width="10.33203125" style="1" bestFit="1" customWidth="1"/>
    <col min="8962" max="8962" width="0" style="1" hidden="1" customWidth="1"/>
    <col min="8963" max="8963" width="15.77734375" style="1" customWidth="1"/>
    <col min="8964" max="8964" width="17.44140625" style="1" customWidth="1"/>
    <col min="8965" max="8965" width="9.664062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81" width="0" style="1" hidden="1" customWidth="1"/>
    <col min="8982" max="8982" width="15.6640625" style="1" customWidth="1"/>
    <col min="8983" max="8984" width="16.88671875" style="1" customWidth="1"/>
    <col min="8985" max="8992" width="10.6640625" style="1"/>
    <col min="8993" max="8993" width="0" style="1" hidden="1" customWidth="1"/>
    <col min="8994" max="9216" width="10.6640625" style="1"/>
    <col min="9217" max="9217" width="10.33203125" style="1" bestFit="1" customWidth="1"/>
    <col min="9218" max="9218" width="0" style="1" hidden="1" customWidth="1"/>
    <col min="9219" max="9219" width="15.77734375" style="1" customWidth="1"/>
    <col min="9220" max="9220" width="17.44140625" style="1" customWidth="1"/>
    <col min="9221" max="9221" width="9.664062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7" width="0" style="1" hidden="1" customWidth="1"/>
    <col min="9238" max="9238" width="15.6640625" style="1" customWidth="1"/>
    <col min="9239" max="9240" width="16.88671875" style="1" customWidth="1"/>
    <col min="9241" max="9248" width="10.6640625" style="1"/>
    <col min="9249" max="9249" width="0" style="1" hidden="1" customWidth="1"/>
    <col min="9250" max="9472" width="10.6640625" style="1"/>
    <col min="9473" max="9473" width="10.33203125" style="1" bestFit="1" customWidth="1"/>
    <col min="9474" max="9474" width="0" style="1" hidden="1" customWidth="1"/>
    <col min="9475" max="9475" width="15.77734375" style="1" customWidth="1"/>
    <col min="9476" max="9476" width="17.44140625" style="1" customWidth="1"/>
    <col min="9477" max="9477" width="9.664062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3" width="0" style="1" hidden="1" customWidth="1"/>
    <col min="9494" max="9494" width="15.6640625" style="1" customWidth="1"/>
    <col min="9495" max="9496" width="16.88671875" style="1" customWidth="1"/>
    <col min="9497" max="9504" width="10.6640625" style="1"/>
    <col min="9505" max="9505" width="0" style="1" hidden="1" customWidth="1"/>
    <col min="9506" max="9728" width="10.6640625" style="1"/>
    <col min="9729" max="9729" width="10.33203125" style="1" bestFit="1" customWidth="1"/>
    <col min="9730" max="9730" width="0" style="1" hidden="1" customWidth="1"/>
    <col min="9731" max="9731" width="15.77734375" style="1" customWidth="1"/>
    <col min="9732" max="9732" width="17.44140625" style="1" customWidth="1"/>
    <col min="9733" max="9733" width="9.664062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9" width="0" style="1" hidden="1" customWidth="1"/>
    <col min="9750" max="9750" width="15.6640625" style="1" customWidth="1"/>
    <col min="9751" max="9752" width="16.88671875" style="1" customWidth="1"/>
    <col min="9753" max="9760" width="10.6640625" style="1"/>
    <col min="9761" max="9761" width="0" style="1" hidden="1" customWidth="1"/>
    <col min="9762" max="9984" width="10.6640625" style="1"/>
    <col min="9985" max="9985" width="10.33203125" style="1" bestFit="1" customWidth="1"/>
    <col min="9986" max="9986" width="0" style="1" hidden="1" customWidth="1"/>
    <col min="9987" max="9987" width="15.77734375" style="1" customWidth="1"/>
    <col min="9988" max="9988" width="17.44140625" style="1" customWidth="1"/>
    <col min="9989" max="9989" width="9.664062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5" width="0" style="1" hidden="1" customWidth="1"/>
    <col min="10006" max="10006" width="15.6640625" style="1" customWidth="1"/>
    <col min="10007" max="10008" width="16.88671875" style="1" customWidth="1"/>
    <col min="10009"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5.77734375" style="1" customWidth="1"/>
    <col min="10244" max="10244" width="17.44140625" style="1" customWidth="1"/>
    <col min="10245" max="10245" width="9.664062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61" width="0" style="1" hidden="1" customWidth="1"/>
    <col min="10262" max="10262" width="15.6640625" style="1" customWidth="1"/>
    <col min="10263" max="10264" width="16.88671875" style="1" customWidth="1"/>
    <col min="10265"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5.77734375" style="1" customWidth="1"/>
    <col min="10500" max="10500" width="17.44140625" style="1" customWidth="1"/>
    <col min="10501" max="10501" width="9.664062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7" width="0" style="1" hidden="1" customWidth="1"/>
    <col min="10518" max="10518" width="15.6640625" style="1" customWidth="1"/>
    <col min="10519" max="10520" width="16.88671875" style="1" customWidth="1"/>
    <col min="10521"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5.77734375" style="1" customWidth="1"/>
    <col min="10756" max="10756" width="17.44140625" style="1" customWidth="1"/>
    <col min="10757" max="10757" width="9.664062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3" width="0" style="1" hidden="1" customWidth="1"/>
    <col min="10774" max="10774" width="15.6640625" style="1" customWidth="1"/>
    <col min="10775" max="10776" width="16.88671875" style="1" customWidth="1"/>
    <col min="10777"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5.77734375" style="1" customWidth="1"/>
    <col min="11012" max="11012" width="17.44140625" style="1" customWidth="1"/>
    <col min="11013" max="11013" width="9.664062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9" width="0" style="1" hidden="1" customWidth="1"/>
    <col min="11030" max="11030" width="15.6640625" style="1" customWidth="1"/>
    <col min="11031" max="11032" width="16.88671875" style="1" customWidth="1"/>
    <col min="11033"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5.77734375" style="1" customWidth="1"/>
    <col min="11268" max="11268" width="17.44140625" style="1" customWidth="1"/>
    <col min="11269" max="11269" width="9.664062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5" width="0" style="1" hidden="1" customWidth="1"/>
    <col min="11286" max="11286" width="15.6640625" style="1" customWidth="1"/>
    <col min="11287" max="11288" width="16.88671875" style="1" customWidth="1"/>
    <col min="11289"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5.77734375" style="1" customWidth="1"/>
    <col min="11524" max="11524" width="17.44140625" style="1" customWidth="1"/>
    <col min="11525" max="11525" width="9.664062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41" width="0" style="1" hidden="1" customWidth="1"/>
    <col min="11542" max="11542" width="15.6640625" style="1" customWidth="1"/>
    <col min="11543" max="11544" width="16.88671875" style="1" customWidth="1"/>
    <col min="11545"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5.77734375" style="1" customWidth="1"/>
    <col min="11780" max="11780" width="17.44140625" style="1" customWidth="1"/>
    <col min="11781" max="11781" width="9.664062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7" width="0" style="1" hidden="1" customWidth="1"/>
    <col min="11798" max="11798" width="15.6640625" style="1" customWidth="1"/>
    <col min="11799" max="11800" width="16.88671875" style="1" customWidth="1"/>
    <col min="11801"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5.77734375" style="1" customWidth="1"/>
    <col min="12036" max="12036" width="17.44140625" style="1" customWidth="1"/>
    <col min="12037" max="12037" width="9.664062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3" width="0" style="1" hidden="1" customWidth="1"/>
    <col min="12054" max="12054" width="15.6640625" style="1" customWidth="1"/>
    <col min="12055" max="12056" width="16.88671875" style="1" customWidth="1"/>
    <col min="12057"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5.77734375" style="1" customWidth="1"/>
    <col min="12292" max="12292" width="17.44140625" style="1" customWidth="1"/>
    <col min="12293" max="12293" width="9.664062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9" width="0" style="1" hidden="1" customWidth="1"/>
    <col min="12310" max="12310" width="15.6640625" style="1" customWidth="1"/>
    <col min="12311" max="12312" width="16.88671875" style="1" customWidth="1"/>
    <col min="12313"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5.77734375" style="1" customWidth="1"/>
    <col min="12548" max="12548" width="17.44140625" style="1" customWidth="1"/>
    <col min="12549" max="12549" width="9.664062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5" width="0" style="1" hidden="1" customWidth="1"/>
    <col min="12566" max="12566" width="15.6640625" style="1" customWidth="1"/>
    <col min="12567" max="12568" width="16.88671875" style="1" customWidth="1"/>
    <col min="12569"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5.77734375" style="1" customWidth="1"/>
    <col min="12804" max="12804" width="17.44140625" style="1" customWidth="1"/>
    <col min="12805" max="12805" width="9.664062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21" width="0" style="1" hidden="1" customWidth="1"/>
    <col min="12822" max="12822" width="15.6640625" style="1" customWidth="1"/>
    <col min="12823" max="12824" width="16.88671875" style="1" customWidth="1"/>
    <col min="12825"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5.77734375" style="1" customWidth="1"/>
    <col min="13060" max="13060" width="17.44140625" style="1" customWidth="1"/>
    <col min="13061" max="13061" width="9.664062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7" width="0" style="1" hidden="1" customWidth="1"/>
    <col min="13078" max="13078" width="15.6640625" style="1" customWidth="1"/>
    <col min="13079" max="13080" width="16.88671875" style="1" customWidth="1"/>
    <col min="13081"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5.77734375" style="1" customWidth="1"/>
    <col min="13316" max="13316" width="17.44140625" style="1" customWidth="1"/>
    <col min="13317" max="13317" width="9.664062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3" width="0" style="1" hidden="1" customWidth="1"/>
    <col min="13334" max="13334" width="15.6640625" style="1" customWidth="1"/>
    <col min="13335" max="13336" width="16.88671875" style="1" customWidth="1"/>
    <col min="13337"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5.77734375" style="1" customWidth="1"/>
    <col min="13572" max="13572" width="17.44140625" style="1" customWidth="1"/>
    <col min="13573" max="13573" width="9.664062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9" width="0" style="1" hidden="1" customWidth="1"/>
    <col min="13590" max="13590" width="15.6640625" style="1" customWidth="1"/>
    <col min="13591" max="13592" width="16.88671875" style="1" customWidth="1"/>
    <col min="13593"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5.77734375" style="1" customWidth="1"/>
    <col min="13828" max="13828" width="17.44140625" style="1" customWidth="1"/>
    <col min="13829" max="13829" width="9.664062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5" width="0" style="1" hidden="1" customWidth="1"/>
    <col min="13846" max="13846" width="15.6640625" style="1" customWidth="1"/>
    <col min="13847" max="13848" width="16.88671875" style="1" customWidth="1"/>
    <col min="13849"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5.77734375" style="1" customWidth="1"/>
    <col min="14084" max="14084" width="17.44140625" style="1" customWidth="1"/>
    <col min="14085" max="14085" width="9.664062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101" width="0" style="1" hidden="1" customWidth="1"/>
    <col min="14102" max="14102" width="15.6640625" style="1" customWidth="1"/>
    <col min="14103" max="14104" width="16.88671875" style="1" customWidth="1"/>
    <col min="14105"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5.77734375" style="1" customWidth="1"/>
    <col min="14340" max="14340" width="17.44140625" style="1" customWidth="1"/>
    <col min="14341" max="14341" width="9.664062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7" width="0" style="1" hidden="1" customWidth="1"/>
    <col min="14358" max="14358" width="15.6640625" style="1" customWidth="1"/>
    <col min="14359" max="14360" width="16.88671875" style="1" customWidth="1"/>
    <col min="14361"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5.77734375" style="1" customWidth="1"/>
    <col min="14596" max="14596" width="17.44140625" style="1" customWidth="1"/>
    <col min="14597" max="14597" width="9.664062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3" width="0" style="1" hidden="1" customWidth="1"/>
    <col min="14614" max="14614" width="15.6640625" style="1" customWidth="1"/>
    <col min="14615" max="14616" width="16.88671875" style="1" customWidth="1"/>
    <col min="14617"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5.77734375" style="1" customWidth="1"/>
    <col min="14852" max="14852" width="17.44140625" style="1" customWidth="1"/>
    <col min="14853" max="14853" width="9.664062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9" width="0" style="1" hidden="1" customWidth="1"/>
    <col min="14870" max="14870" width="15.6640625" style="1" customWidth="1"/>
    <col min="14871" max="14872" width="16.88671875" style="1" customWidth="1"/>
    <col min="14873"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5.77734375" style="1" customWidth="1"/>
    <col min="15108" max="15108" width="17.44140625" style="1" customWidth="1"/>
    <col min="15109" max="15109" width="9.664062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5" width="0" style="1" hidden="1" customWidth="1"/>
    <col min="15126" max="15126" width="15.6640625" style="1" customWidth="1"/>
    <col min="15127" max="15128" width="16.88671875" style="1" customWidth="1"/>
    <col min="15129"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5.77734375" style="1" customWidth="1"/>
    <col min="15364" max="15364" width="17.44140625" style="1" customWidth="1"/>
    <col min="15365" max="15365" width="9.664062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81" width="0" style="1" hidden="1" customWidth="1"/>
    <col min="15382" max="15382" width="15.6640625" style="1" customWidth="1"/>
    <col min="15383" max="15384" width="16.88671875" style="1" customWidth="1"/>
    <col min="15385"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5.77734375" style="1" customWidth="1"/>
    <col min="15620" max="15620" width="17.44140625" style="1" customWidth="1"/>
    <col min="15621" max="15621" width="9.664062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7" width="0" style="1" hidden="1" customWidth="1"/>
    <col min="15638" max="15638" width="15.6640625" style="1" customWidth="1"/>
    <col min="15639" max="15640" width="16.88671875" style="1" customWidth="1"/>
    <col min="15641"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5.77734375" style="1" customWidth="1"/>
    <col min="15876" max="15876" width="17.44140625" style="1" customWidth="1"/>
    <col min="15877" max="15877" width="9.664062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3" width="0" style="1" hidden="1" customWidth="1"/>
    <col min="15894" max="15894" width="15.6640625" style="1" customWidth="1"/>
    <col min="15895" max="15896" width="16.88671875" style="1" customWidth="1"/>
    <col min="15897"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5.77734375" style="1" customWidth="1"/>
    <col min="16132" max="16132" width="17.44140625" style="1" customWidth="1"/>
    <col min="16133" max="16133" width="9.664062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9" width="0" style="1" hidden="1" customWidth="1"/>
    <col min="16150" max="16150" width="15.6640625" style="1" customWidth="1"/>
    <col min="16151" max="16152" width="16.88671875" style="1" customWidth="1"/>
    <col min="16153" max="16160" width="10.6640625" style="1"/>
    <col min="16161" max="16161" width="0" style="1" hidden="1" customWidth="1"/>
    <col min="16162" max="16384" width="10.6640625" style="1"/>
  </cols>
  <sheetData>
    <row r="2" spans="1:33" ht="23.4" x14ac:dyDescent="0.45">
      <c r="A2" s="166" t="s">
        <v>13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3" ht="23.4" x14ac:dyDescent="0.45">
      <c r="A3" s="166" t="s">
        <v>14</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3" ht="23.4" x14ac:dyDescent="0.45">
      <c r="A4" s="166" t="s">
        <v>15</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3" ht="16.2" thickBot="1" x14ac:dyDescent="0.35"/>
    <row r="6" spans="1:33" s="112" customFormat="1" ht="78.599999999999994" thickTop="1" x14ac:dyDescent="0.3">
      <c r="A6" s="101" t="s">
        <v>16</v>
      </c>
      <c r="B6" s="102" t="s">
        <v>17</v>
      </c>
      <c r="C6" s="102" t="s">
        <v>18</v>
      </c>
      <c r="D6" s="102" t="s">
        <v>19</v>
      </c>
      <c r="E6" s="102" t="s">
        <v>20</v>
      </c>
      <c r="F6" s="102" t="s">
        <v>21</v>
      </c>
      <c r="G6" s="102" t="s">
        <v>22</v>
      </c>
      <c r="H6" s="102" t="s">
        <v>23</v>
      </c>
      <c r="I6" s="102" t="s">
        <v>24</v>
      </c>
      <c r="J6" s="103" t="s">
        <v>25</v>
      </c>
      <c r="K6" s="104" t="s">
        <v>26</v>
      </c>
      <c r="L6" s="105" t="s">
        <v>27</v>
      </c>
      <c r="M6" s="105" t="s">
        <v>28</v>
      </c>
      <c r="N6" s="105" t="s">
        <v>29</v>
      </c>
      <c r="O6" s="105" t="s">
        <v>30</v>
      </c>
      <c r="P6" s="106" t="s">
        <v>31</v>
      </c>
      <c r="Q6" s="107" t="s">
        <v>32</v>
      </c>
      <c r="R6" s="107" t="s">
        <v>27</v>
      </c>
      <c r="S6" s="107" t="s">
        <v>28</v>
      </c>
      <c r="T6" s="107" t="s">
        <v>29</v>
      </c>
      <c r="U6" s="107" t="s">
        <v>30</v>
      </c>
      <c r="V6" s="108" t="s">
        <v>33</v>
      </c>
      <c r="W6" s="107" t="s">
        <v>34</v>
      </c>
      <c r="X6" s="107" t="s">
        <v>27</v>
      </c>
      <c r="Y6" s="107" t="s">
        <v>28</v>
      </c>
      <c r="Z6" s="107" t="s">
        <v>29</v>
      </c>
      <c r="AA6" s="107" t="s">
        <v>30</v>
      </c>
      <c r="AB6" s="107" t="s">
        <v>35</v>
      </c>
      <c r="AC6" s="109" t="s">
        <v>36</v>
      </c>
      <c r="AD6" s="110" t="s">
        <v>37</v>
      </c>
      <c r="AE6" s="110" t="s">
        <v>38</v>
      </c>
      <c r="AF6" s="111" t="s">
        <v>39</v>
      </c>
    </row>
    <row r="7" spans="1:33" x14ac:dyDescent="0.3">
      <c r="A7" s="228">
        <v>1</v>
      </c>
      <c r="B7" s="114" t="s">
        <v>40</v>
      </c>
      <c r="C7" s="115" t="s">
        <v>41</v>
      </c>
      <c r="D7" s="115" t="s">
        <v>42</v>
      </c>
      <c r="E7" s="116" t="s">
        <v>43</v>
      </c>
      <c r="F7" s="117">
        <f>VLOOKUP(B7,NomLicenceClub,2,FALSE)</f>
        <v>113683</v>
      </c>
      <c r="G7" s="115"/>
      <c r="H7" s="117">
        <v>1</v>
      </c>
      <c r="I7" s="118" t="s">
        <v>44</v>
      </c>
      <c r="J7" s="119">
        <v>5.68</v>
      </c>
      <c r="K7" s="120">
        <v>7</v>
      </c>
      <c r="L7" s="120">
        <v>277</v>
      </c>
      <c r="M7" s="120">
        <v>49</v>
      </c>
      <c r="N7" s="121">
        <v>6</v>
      </c>
      <c r="O7" s="122">
        <v>35</v>
      </c>
      <c r="P7" s="123">
        <f>L7/M7</f>
        <v>5.6530612244897958</v>
      </c>
      <c r="Q7" s="120">
        <v>11</v>
      </c>
      <c r="R7" s="120">
        <v>300</v>
      </c>
      <c r="S7" s="120">
        <v>50</v>
      </c>
      <c r="T7" s="124">
        <v>6.8181818181818183</v>
      </c>
      <c r="U7" s="122">
        <v>40</v>
      </c>
      <c r="V7" s="125">
        <f>R7/S7</f>
        <v>6</v>
      </c>
      <c r="W7" s="126">
        <v>10</v>
      </c>
      <c r="X7" s="229">
        <v>298</v>
      </c>
      <c r="Y7" s="229">
        <v>67</v>
      </c>
      <c r="Z7" s="127">
        <v>4.6875</v>
      </c>
      <c r="AA7" s="229">
        <v>43</v>
      </c>
      <c r="AB7" s="127">
        <f>X7/Y7</f>
        <v>4.4477611940298507</v>
      </c>
      <c r="AC7" s="128">
        <f>IF(COUNTA(K7,Q7,W7)&lt;3,SUM(K7,Q7,W7),(SUM(K7,Q7,W7)-MIN(K7,Q7,W7)))</f>
        <v>21</v>
      </c>
      <c r="AD7" s="125">
        <f>SUM(L7,R7,X7)/SUM(M7,S7,Y7)</f>
        <v>5.2710843373493974</v>
      </c>
      <c r="AE7" s="125">
        <f>MAX(N7,T7,Z7)</f>
        <v>6.8181818181818183</v>
      </c>
      <c r="AF7" s="129">
        <f>MAX(O7,U7,AA7)</f>
        <v>43</v>
      </c>
      <c r="AG7" s="1" t="s">
        <v>45</v>
      </c>
    </row>
    <row r="8" spans="1:33" x14ac:dyDescent="0.3">
      <c r="A8" s="228">
        <v>4</v>
      </c>
      <c r="B8" s="116" t="s">
        <v>50</v>
      </c>
      <c r="C8" s="115" t="s">
        <v>51</v>
      </c>
      <c r="D8" s="115" t="s">
        <v>52</v>
      </c>
      <c r="E8" s="116" t="s">
        <v>53</v>
      </c>
      <c r="F8" s="117">
        <f>VLOOKUP(B8,NomLicenceClub,2,FALSE)</f>
        <v>110992</v>
      </c>
      <c r="G8" s="115"/>
      <c r="H8" s="117">
        <v>0</v>
      </c>
      <c r="I8" s="131" t="s">
        <v>44</v>
      </c>
      <c r="J8" s="119">
        <v>3.86</v>
      </c>
      <c r="K8" s="120">
        <v>11</v>
      </c>
      <c r="L8" s="120">
        <v>300</v>
      </c>
      <c r="M8" s="120">
        <v>53</v>
      </c>
      <c r="N8" s="121">
        <v>6.25</v>
      </c>
      <c r="O8" s="122">
        <v>45</v>
      </c>
      <c r="P8" s="123">
        <f>L8/M8</f>
        <v>5.6603773584905657</v>
      </c>
      <c r="Q8" s="230">
        <v>3</v>
      </c>
      <c r="R8" s="230">
        <v>183</v>
      </c>
      <c r="S8" s="230">
        <v>52</v>
      </c>
      <c r="T8" s="231" t="s">
        <v>54</v>
      </c>
      <c r="U8" s="232">
        <v>25</v>
      </c>
      <c r="V8" s="125">
        <f>R8/S8</f>
        <v>3.5192307692307692</v>
      </c>
      <c r="W8" s="120"/>
      <c r="X8" s="122"/>
      <c r="Y8" s="122"/>
      <c r="Z8" s="121"/>
      <c r="AA8" s="122"/>
      <c r="AB8" s="127" t="e">
        <f>X8/Y8</f>
        <v>#DIV/0!</v>
      </c>
      <c r="AC8" s="128">
        <f>IF(COUNTA(K8,Q8,W8)&lt;3,SUM(K8,Q8,W8),(SUM(K8,Q8,W8)-MIN(K8,Q8,W8)))</f>
        <v>14</v>
      </c>
      <c r="AD8" s="125">
        <f>SUM(L8,R8,X8)/SUM(M8,S8,Y8)</f>
        <v>4.5999999999999996</v>
      </c>
      <c r="AE8" s="125">
        <f>MAX(N8,T8,Z8)</f>
        <v>6.25</v>
      </c>
      <c r="AF8" s="129">
        <f>MAX(O8,U8,AA8)</f>
        <v>45</v>
      </c>
      <c r="AG8" s="1" t="s">
        <v>45</v>
      </c>
    </row>
    <row r="9" spans="1:33" x14ac:dyDescent="0.3">
      <c r="A9" s="228"/>
      <c r="B9" s="116" t="s">
        <v>55</v>
      </c>
      <c r="C9" s="115" t="s">
        <v>56</v>
      </c>
      <c r="D9" s="115" t="s">
        <v>57</v>
      </c>
      <c r="E9" s="114" t="s">
        <v>49</v>
      </c>
      <c r="F9" s="117">
        <f>VLOOKUP(B9,NomLicenceClub,2,FALSE)</f>
        <v>168882</v>
      </c>
      <c r="G9" s="115"/>
      <c r="H9" s="117">
        <v>0</v>
      </c>
      <c r="I9" s="118" t="s">
        <v>44</v>
      </c>
      <c r="J9" s="119" t="s">
        <v>58</v>
      </c>
      <c r="K9" s="120">
        <v>3</v>
      </c>
      <c r="L9" s="120">
        <v>171</v>
      </c>
      <c r="M9" s="120">
        <v>54</v>
      </c>
      <c r="N9" s="121" t="s">
        <v>54</v>
      </c>
      <c r="O9" s="122">
        <v>18</v>
      </c>
      <c r="P9" s="123">
        <f>L9/M9</f>
        <v>3.1666666666666665</v>
      </c>
      <c r="Q9" s="120"/>
      <c r="R9" s="120"/>
      <c r="S9" s="120"/>
      <c r="T9" s="124"/>
      <c r="U9" s="122"/>
      <c r="V9" s="125" t="e">
        <f>R9/S9</f>
        <v>#DIV/0!</v>
      </c>
      <c r="W9" s="132">
        <v>6</v>
      </c>
      <c r="X9" s="233">
        <v>279</v>
      </c>
      <c r="Y9" s="233">
        <v>70</v>
      </c>
      <c r="Z9" s="133">
        <v>4.2857142857142856</v>
      </c>
      <c r="AA9" s="233">
        <v>150</v>
      </c>
      <c r="AB9" s="127">
        <f>X9/Y9</f>
        <v>3.9857142857142858</v>
      </c>
      <c r="AC9" s="128">
        <f>IF(COUNTA(K9,Q9,W9)&lt;3,SUM(K9,Q9,W9),(SUM(K9,Q9,W9)-MIN(K9,Q9,W9)))</f>
        <v>9</v>
      </c>
      <c r="AD9" s="125">
        <f>SUM(L9,R9,X9)/SUM(M9,S9,Y9)</f>
        <v>3.629032258064516</v>
      </c>
      <c r="AE9" s="125">
        <f>MAX(N9,T9,Z9)</f>
        <v>4.2857142857142856</v>
      </c>
      <c r="AF9" s="129">
        <f>MAX(O9,U9,AA9)</f>
        <v>150</v>
      </c>
      <c r="AG9" s="1" t="s">
        <v>45</v>
      </c>
    </row>
    <row r="10" spans="1:33" x14ac:dyDescent="0.3">
      <c r="A10" s="228"/>
      <c r="B10" s="114" t="s">
        <v>46</v>
      </c>
      <c r="C10" s="130" t="s">
        <v>47</v>
      </c>
      <c r="D10" s="130" t="s">
        <v>48</v>
      </c>
      <c r="E10" s="114" t="s">
        <v>49</v>
      </c>
      <c r="F10" s="117">
        <f>VLOOKUP(B10,NomLicenceClub,2,FALSE)</f>
        <v>109291</v>
      </c>
      <c r="G10" s="115"/>
      <c r="H10" s="130">
        <v>1</v>
      </c>
      <c r="I10" s="118" t="s">
        <v>44</v>
      </c>
      <c r="J10" s="119"/>
      <c r="K10" s="120"/>
      <c r="L10" s="120"/>
      <c r="M10" s="120"/>
      <c r="N10" s="121"/>
      <c r="O10" s="122"/>
      <c r="P10" s="123" t="e">
        <f>L10/M10</f>
        <v>#DIV/0!</v>
      </c>
      <c r="Q10" s="135">
        <v>6</v>
      </c>
      <c r="R10" s="135">
        <v>183</v>
      </c>
      <c r="S10" s="135">
        <v>58</v>
      </c>
      <c r="T10" s="136">
        <v>4.0666666666666664</v>
      </c>
      <c r="U10" s="135">
        <v>61</v>
      </c>
      <c r="V10" s="125">
        <f>R10/S10</f>
        <v>3.1551724137931036</v>
      </c>
      <c r="W10" s="126"/>
      <c r="X10" s="229"/>
      <c r="Y10" s="229"/>
      <c r="Z10" s="127"/>
      <c r="AA10" s="229"/>
      <c r="AB10" s="127" t="e">
        <f>X10/Y10</f>
        <v>#DIV/0!</v>
      </c>
      <c r="AC10" s="128">
        <f>IF(COUNTA(K10,Q10,W10)&lt;3,SUM(K10,Q10,W10),(SUM(K10,Q10,W10)-MIN(K10,Q10,W10)))</f>
        <v>6</v>
      </c>
      <c r="AD10" s="125">
        <f>SUM(L10,R10,X10)/SUM(M10,S10,Y10)</f>
        <v>3.1551724137931036</v>
      </c>
      <c r="AE10" s="125">
        <f>MAX(N10,T10,Z10)</f>
        <v>4.0666666666666664</v>
      </c>
      <c r="AF10" s="129">
        <f>MAX(O10,U10,AA10)</f>
        <v>61</v>
      </c>
      <c r="AG10" s="1" t="s">
        <v>45</v>
      </c>
    </row>
    <row r="11" spans="1:33" x14ac:dyDescent="0.3">
      <c r="A11" s="113">
        <v>3</v>
      </c>
      <c r="B11" s="114" t="s">
        <v>62</v>
      </c>
      <c r="C11" s="115" t="s">
        <v>63</v>
      </c>
      <c r="D11" s="115" t="s">
        <v>64</v>
      </c>
      <c r="E11" s="116" t="s">
        <v>53</v>
      </c>
      <c r="F11" s="117">
        <f>VLOOKUP(B11,NomLicenceClub,2,FALSE)</f>
        <v>13010</v>
      </c>
      <c r="G11" s="115"/>
      <c r="H11" s="117">
        <v>1</v>
      </c>
      <c r="I11" s="118" t="s">
        <v>65</v>
      </c>
      <c r="J11" s="119">
        <v>4.08</v>
      </c>
      <c r="K11" s="120"/>
      <c r="L11" s="120"/>
      <c r="M11" s="120"/>
      <c r="N11" s="121"/>
      <c r="O11" s="122"/>
      <c r="P11" s="123" t="e">
        <f>L11/M11</f>
        <v>#DIV/0!</v>
      </c>
      <c r="Q11" s="135"/>
      <c r="R11" s="135"/>
      <c r="S11" s="135"/>
      <c r="T11" s="136"/>
      <c r="U11" s="135"/>
      <c r="V11" s="125" t="e">
        <f>R11/S11</f>
        <v>#DIV/0!</v>
      </c>
      <c r="W11" s="126">
        <v>3</v>
      </c>
      <c r="X11" s="229">
        <v>152</v>
      </c>
      <c r="Y11" s="229">
        <v>67</v>
      </c>
      <c r="Z11" s="127" t="s">
        <v>54</v>
      </c>
      <c r="AA11" s="229">
        <v>18</v>
      </c>
      <c r="AB11" s="127">
        <f>X11/Y11</f>
        <v>2.2686567164179103</v>
      </c>
      <c r="AC11" s="128">
        <f>IF(COUNTA(K11,Q11,W11)&lt;3,SUM(K11,Q11,W11),(SUM(K11,Q11,W11)-MIN(K11,Q11,W11)))</f>
        <v>3</v>
      </c>
      <c r="AD11" s="125">
        <f>SUM(L11,R11,X11)/SUM(M11,S11,Y11)</f>
        <v>2.2686567164179103</v>
      </c>
      <c r="AE11" s="125">
        <f>MAX(N11,T11,Z11)</f>
        <v>0</v>
      </c>
      <c r="AF11" s="129">
        <f>MAX(O11,U11,AA11)</f>
        <v>18</v>
      </c>
      <c r="AG11" s="1" t="s">
        <v>45</v>
      </c>
    </row>
    <row r="12" spans="1:33" x14ac:dyDescent="0.3">
      <c r="A12" s="113">
        <v>2</v>
      </c>
      <c r="B12" s="114" t="s">
        <v>59</v>
      </c>
      <c r="C12" s="115" t="s">
        <v>60</v>
      </c>
      <c r="D12" s="115" t="s">
        <v>61</v>
      </c>
      <c r="E12" s="116" t="s">
        <v>53</v>
      </c>
      <c r="F12" s="117">
        <f>VLOOKUP(B12,NomLicenceClub,2,FALSE)</f>
        <v>13317</v>
      </c>
      <c r="G12" s="115"/>
      <c r="H12" s="117">
        <v>1</v>
      </c>
      <c r="I12" s="118" t="s">
        <v>44</v>
      </c>
      <c r="J12" s="119">
        <v>4.4000000000000004</v>
      </c>
      <c r="K12" s="120"/>
      <c r="L12" s="120"/>
      <c r="M12" s="120"/>
      <c r="N12" s="121"/>
      <c r="O12" s="122"/>
      <c r="P12" s="123" t="e">
        <f>L12/M12</f>
        <v>#DIV/0!</v>
      </c>
      <c r="Q12" s="234"/>
      <c r="R12" s="234"/>
      <c r="S12" s="234"/>
      <c r="T12" s="235"/>
      <c r="U12" s="236"/>
      <c r="V12" s="125" t="e">
        <f>R12/S12</f>
        <v>#DIV/0!</v>
      </c>
      <c r="W12" s="120"/>
      <c r="X12" s="122"/>
      <c r="Y12" s="122"/>
      <c r="Z12" s="121"/>
      <c r="AA12" s="122"/>
      <c r="AB12" s="127" t="e">
        <f>X12/Y12</f>
        <v>#DIV/0!</v>
      </c>
      <c r="AC12" s="128">
        <f>IF(COUNTA(K12,Q12,W12)&lt;3,SUM(K12,Q12,W12),(SUM(K12,Q12,W12)-MIN(K12,Q12,W12)))</f>
        <v>0</v>
      </c>
      <c r="AD12" s="125" t="e">
        <f>SUM(L12,R12,X12)/SUM(M12,S12,Y12)</f>
        <v>#DIV/0!</v>
      </c>
      <c r="AE12" s="125">
        <f>MAX(N12,T12,Z12)</f>
        <v>0</v>
      </c>
      <c r="AF12" s="129">
        <f>MAX(O12,U12,AA12)</f>
        <v>0</v>
      </c>
      <c r="AG12" s="1" t="s">
        <v>45</v>
      </c>
    </row>
    <row r="13" spans="1:33" x14ac:dyDescent="0.3">
      <c r="A13" s="113"/>
      <c r="B13" s="114"/>
      <c r="C13" s="115"/>
      <c r="D13" s="115"/>
      <c r="E13" s="114"/>
      <c r="F13" s="117" t="e">
        <f t="shared" ref="F13:F22" si="0">VLOOKUP(B13,NomLicenceClub,2,FALSE)</f>
        <v>#N/A</v>
      </c>
      <c r="G13" s="115"/>
      <c r="H13" s="117">
        <v>1</v>
      </c>
      <c r="I13" s="118" t="s">
        <v>66</v>
      </c>
      <c r="J13" s="119"/>
      <c r="K13" s="120"/>
      <c r="L13" s="120"/>
      <c r="M13" s="120"/>
      <c r="N13" s="121"/>
      <c r="O13" s="122"/>
      <c r="P13" s="123" t="e">
        <f t="shared" ref="P13:P37" si="1">L13/M13</f>
        <v>#DIV/0!</v>
      </c>
      <c r="Q13" s="135"/>
      <c r="R13" s="135"/>
      <c r="S13" s="135"/>
      <c r="T13" s="136"/>
      <c r="U13" s="135"/>
      <c r="V13" s="125" t="e">
        <f t="shared" ref="V13:V37" si="2">R13/S13</f>
        <v>#DIV/0!</v>
      </c>
      <c r="W13" s="126"/>
      <c r="X13" s="229"/>
      <c r="Y13" s="229"/>
      <c r="Z13" s="127"/>
      <c r="AA13" s="229"/>
      <c r="AB13" s="127" t="e">
        <f t="shared" ref="AB13:AB37" si="3">X13/Y13</f>
        <v>#DIV/0!</v>
      </c>
      <c r="AC13" s="128">
        <f t="shared" ref="AC13:AC37" si="4">IF(COUNTA(K13,Q13,W13)&lt;3,SUM(K13,Q13,W13),(SUM(K13,Q13,W13)-MIN(K13,Q13,W13)))</f>
        <v>0</v>
      </c>
      <c r="AD13" s="125" t="e">
        <f t="shared" ref="AD13:AD37" si="5">SUM(L13,R13,X13)/SUM(M13,S13,Y13)</f>
        <v>#DIV/0!</v>
      </c>
      <c r="AE13" s="125">
        <f t="shared" ref="AE13:AF28" si="6">MAX(N13,T13,Z13)</f>
        <v>0</v>
      </c>
      <c r="AF13" s="129">
        <f t="shared" si="6"/>
        <v>0</v>
      </c>
    </row>
    <row r="14" spans="1:33" hidden="1" x14ac:dyDescent="0.3">
      <c r="A14" s="113"/>
      <c r="B14" s="114"/>
      <c r="C14" s="115"/>
      <c r="D14" s="115"/>
      <c r="E14" s="114"/>
      <c r="F14" s="117" t="e">
        <f t="shared" si="0"/>
        <v>#N/A</v>
      </c>
      <c r="G14" s="115"/>
      <c r="H14" s="117">
        <v>1</v>
      </c>
      <c r="I14" s="118" t="s">
        <v>66</v>
      </c>
      <c r="J14" s="119"/>
      <c r="K14" s="137"/>
      <c r="L14" s="137"/>
      <c r="M14" s="137"/>
      <c r="N14" s="138"/>
      <c r="O14" s="139"/>
      <c r="P14" s="123" t="e">
        <f t="shared" si="1"/>
        <v>#DIV/0!</v>
      </c>
      <c r="Q14" s="120"/>
      <c r="R14" s="120"/>
      <c r="S14" s="120"/>
      <c r="T14" s="121"/>
      <c r="U14" s="122"/>
      <c r="V14" s="125" t="e">
        <f t="shared" si="2"/>
        <v>#DIV/0!</v>
      </c>
      <c r="W14" s="120"/>
      <c r="X14" s="120"/>
      <c r="Y14" s="120"/>
      <c r="Z14" s="121"/>
      <c r="AA14" s="122"/>
      <c r="AB14" s="127" t="e">
        <f t="shared" si="3"/>
        <v>#DIV/0!</v>
      </c>
      <c r="AC14" s="128">
        <f t="shared" si="4"/>
        <v>0</v>
      </c>
      <c r="AD14" s="125" t="e">
        <f t="shared" si="5"/>
        <v>#DIV/0!</v>
      </c>
      <c r="AE14" s="125">
        <f t="shared" si="6"/>
        <v>0</v>
      </c>
      <c r="AF14" s="129">
        <f t="shared" si="6"/>
        <v>0</v>
      </c>
    </row>
    <row r="15" spans="1:33" hidden="1" x14ac:dyDescent="0.3">
      <c r="A15" s="113"/>
      <c r="B15" s="114"/>
      <c r="C15" s="115"/>
      <c r="D15" s="115"/>
      <c r="E15" s="114"/>
      <c r="F15" s="117" t="e">
        <f t="shared" si="0"/>
        <v>#N/A</v>
      </c>
      <c r="G15" s="115"/>
      <c r="H15" s="117">
        <v>1</v>
      </c>
      <c r="I15" s="118" t="s">
        <v>66</v>
      </c>
      <c r="J15" s="119"/>
      <c r="K15" s="120"/>
      <c r="L15" s="120"/>
      <c r="M15" s="120"/>
      <c r="N15" s="121"/>
      <c r="O15" s="122"/>
      <c r="P15" s="123" t="e">
        <f t="shared" si="1"/>
        <v>#DIV/0!</v>
      </c>
      <c r="Q15" s="120"/>
      <c r="R15" s="120"/>
      <c r="S15" s="120"/>
      <c r="T15" s="121"/>
      <c r="U15" s="122"/>
      <c r="V15" s="125" t="e">
        <f t="shared" si="2"/>
        <v>#DIV/0!</v>
      </c>
      <c r="W15" s="120"/>
      <c r="X15" s="120"/>
      <c r="Y15" s="120"/>
      <c r="Z15" s="121"/>
      <c r="AA15" s="122"/>
      <c r="AB15" s="127" t="e">
        <f t="shared" si="3"/>
        <v>#DIV/0!</v>
      </c>
      <c r="AC15" s="128">
        <f t="shared" si="4"/>
        <v>0</v>
      </c>
      <c r="AD15" s="125" t="e">
        <f t="shared" si="5"/>
        <v>#DIV/0!</v>
      </c>
      <c r="AE15" s="125">
        <f t="shared" si="6"/>
        <v>0</v>
      </c>
      <c r="AF15" s="129">
        <f t="shared" si="6"/>
        <v>0</v>
      </c>
    </row>
    <row r="16" spans="1:33" hidden="1" x14ac:dyDescent="0.3">
      <c r="A16" s="113"/>
      <c r="B16" s="114"/>
      <c r="C16" s="115"/>
      <c r="D16" s="115"/>
      <c r="E16" s="114"/>
      <c r="F16" s="117" t="e">
        <f t="shared" si="0"/>
        <v>#N/A</v>
      </c>
      <c r="G16" s="115"/>
      <c r="H16" s="117">
        <v>1</v>
      </c>
      <c r="I16" s="131" t="s">
        <v>66</v>
      </c>
      <c r="J16" s="119"/>
      <c r="K16" s="140"/>
      <c r="L16" s="140"/>
      <c r="M16" s="140"/>
      <c r="N16" s="121"/>
      <c r="O16" s="140"/>
      <c r="P16" s="123" t="e">
        <f t="shared" si="1"/>
        <v>#DIV/0!</v>
      </c>
      <c r="Q16" s="141"/>
      <c r="R16" s="142"/>
      <c r="S16" s="141"/>
      <c r="T16" s="141"/>
      <c r="U16" s="141"/>
      <c r="V16" s="125" t="e">
        <f t="shared" si="2"/>
        <v>#DIV/0!</v>
      </c>
      <c r="W16" s="143"/>
      <c r="X16" s="143"/>
      <c r="Y16" s="143"/>
      <c r="Z16" s="143"/>
      <c r="AA16" s="143"/>
      <c r="AB16" s="127" t="e">
        <f t="shared" si="3"/>
        <v>#DIV/0!</v>
      </c>
      <c r="AC16" s="128">
        <f t="shared" si="4"/>
        <v>0</v>
      </c>
      <c r="AD16" s="125" t="e">
        <f t="shared" si="5"/>
        <v>#DIV/0!</v>
      </c>
      <c r="AE16" s="125">
        <f t="shared" si="6"/>
        <v>0</v>
      </c>
      <c r="AF16" s="129">
        <f t="shared" si="6"/>
        <v>0</v>
      </c>
    </row>
    <row r="17" spans="1:32" hidden="1" x14ac:dyDescent="0.3">
      <c r="A17" s="113"/>
      <c r="B17" s="114"/>
      <c r="C17" s="115"/>
      <c r="D17" s="115"/>
      <c r="E17" s="114"/>
      <c r="F17" s="117" t="e">
        <f t="shared" si="0"/>
        <v>#N/A</v>
      </c>
      <c r="G17" s="115"/>
      <c r="H17" s="117">
        <v>1</v>
      </c>
      <c r="I17" s="118" t="s">
        <v>66</v>
      </c>
      <c r="J17" s="119"/>
      <c r="K17" s="144"/>
      <c r="L17" s="144"/>
      <c r="M17" s="144"/>
      <c r="N17" s="121"/>
      <c r="O17" s="144"/>
      <c r="P17" s="123" t="e">
        <f t="shared" si="1"/>
        <v>#DIV/0!</v>
      </c>
      <c r="Q17" s="134"/>
      <c r="R17" s="134"/>
      <c r="S17" s="134"/>
      <c r="T17" s="134"/>
      <c r="U17" s="134"/>
      <c r="V17" s="125" t="e">
        <f t="shared" si="2"/>
        <v>#DIV/0!</v>
      </c>
      <c r="W17" s="126"/>
      <c r="X17" s="127"/>
      <c r="Y17" s="127"/>
      <c r="Z17" s="127"/>
      <c r="AA17" s="127"/>
      <c r="AB17" s="127" t="e">
        <f t="shared" si="3"/>
        <v>#DIV/0!</v>
      </c>
      <c r="AC17" s="128">
        <f t="shared" si="4"/>
        <v>0</v>
      </c>
      <c r="AD17" s="125" t="e">
        <f t="shared" si="5"/>
        <v>#DIV/0!</v>
      </c>
      <c r="AE17" s="125">
        <f t="shared" si="6"/>
        <v>0</v>
      </c>
      <c r="AF17" s="129">
        <f t="shared" si="6"/>
        <v>0</v>
      </c>
    </row>
    <row r="18" spans="1:32" hidden="1" x14ac:dyDescent="0.3">
      <c r="A18" s="113"/>
      <c r="B18" s="114"/>
      <c r="C18" s="145"/>
      <c r="D18" s="145"/>
      <c r="E18" s="114"/>
      <c r="F18" s="117" t="e">
        <f t="shared" si="0"/>
        <v>#N/A</v>
      </c>
      <c r="G18" s="115"/>
      <c r="H18" s="146">
        <v>0</v>
      </c>
      <c r="I18" s="131" t="s">
        <v>66</v>
      </c>
      <c r="J18" s="119"/>
      <c r="K18" s="120"/>
      <c r="L18" s="120"/>
      <c r="M18" s="120"/>
      <c r="N18" s="121"/>
      <c r="O18" s="122"/>
      <c r="P18" s="123" t="e">
        <f t="shared" si="1"/>
        <v>#DIV/0!</v>
      </c>
      <c r="Q18" s="147"/>
      <c r="R18" s="147"/>
      <c r="S18" s="147"/>
      <c r="T18" s="148"/>
      <c r="U18" s="149"/>
      <c r="V18" s="125" t="e">
        <f t="shared" si="2"/>
        <v>#DIV/0!</v>
      </c>
      <c r="W18" s="150"/>
      <c r="X18" s="151"/>
      <c r="Y18" s="151"/>
      <c r="Z18" s="151"/>
      <c r="AA18" s="151"/>
      <c r="AB18" s="127" t="e">
        <f t="shared" si="3"/>
        <v>#DIV/0!</v>
      </c>
      <c r="AC18" s="128">
        <f t="shared" si="4"/>
        <v>0</v>
      </c>
      <c r="AD18" s="125" t="e">
        <f t="shared" si="5"/>
        <v>#DIV/0!</v>
      </c>
      <c r="AE18" s="125">
        <f t="shared" si="6"/>
        <v>0</v>
      </c>
      <c r="AF18" s="129">
        <f t="shared" si="6"/>
        <v>0</v>
      </c>
    </row>
    <row r="19" spans="1:32" hidden="1" x14ac:dyDescent="0.3">
      <c r="A19" s="113"/>
      <c r="B19" s="114"/>
      <c r="C19" s="115"/>
      <c r="D19" s="115"/>
      <c r="E19" s="114"/>
      <c r="F19" s="117" t="e">
        <f t="shared" si="0"/>
        <v>#N/A</v>
      </c>
      <c r="G19" s="115"/>
      <c r="H19" s="117">
        <v>0</v>
      </c>
      <c r="I19" s="118" t="s">
        <v>66</v>
      </c>
      <c r="J19" s="119"/>
      <c r="K19" s="120"/>
      <c r="L19" s="120"/>
      <c r="M19" s="120"/>
      <c r="N19" s="121"/>
      <c r="O19" s="122"/>
      <c r="P19" s="123" t="e">
        <f t="shared" si="1"/>
        <v>#DIV/0!</v>
      </c>
      <c r="Q19" s="120"/>
      <c r="R19" s="120"/>
      <c r="S19" s="120"/>
      <c r="T19" s="121"/>
      <c r="U19" s="122"/>
      <c r="V19" s="125" t="e">
        <f t="shared" si="2"/>
        <v>#DIV/0!</v>
      </c>
      <c r="W19" s="120"/>
      <c r="X19" s="120"/>
      <c r="Y19" s="120"/>
      <c r="Z19" s="121"/>
      <c r="AA19" s="122"/>
      <c r="AB19" s="127" t="e">
        <f t="shared" si="3"/>
        <v>#DIV/0!</v>
      </c>
      <c r="AC19" s="128">
        <f t="shared" si="4"/>
        <v>0</v>
      </c>
      <c r="AD19" s="125" t="e">
        <f t="shared" si="5"/>
        <v>#DIV/0!</v>
      </c>
      <c r="AE19" s="125">
        <f t="shared" si="6"/>
        <v>0</v>
      </c>
      <c r="AF19" s="129">
        <f t="shared" si="6"/>
        <v>0</v>
      </c>
    </row>
    <row r="20" spans="1:32" hidden="1" x14ac:dyDescent="0.3">
      <c r="A20" s="113"/>
      <c r="B20" s="152"/>
      <c r="C20" s="115"/>
      <c r="D20" s="115"/>
      <c r="E20" s="114"/>
      <c r="F20" s="117" t="e">
        <f t="shared" si="0"/>
        <v>#N/A</v>
      </c>
      <c r="G20" s="115"/>
      <c r="H20" s="117"/>
      <c r="I20" s="118" t="s">
        <v>67</v>
      </c>
      <c r="J20" s="119"/>
      <c r="K20" s="120"/>
      <c r="L20" s="120"/>
      <c r="M20" s="120"/>
      <c r="N20" s="121"/>
      <c r="O20" s="122"/>
      <c r="P20" s="123" t="e">
        <f t="shared" si="1"/>
        <v>#DIV/0!</v>
      </c>
      <c r="Q20" s="135"/>
      <c r="R20" s="135"/>
      <c r="S20" s="135"/>
      <c r="T20" s="135"/>
      <c r="U20" s="135"/>
      <c r="V20" s="125" t="e">
        <f t="shared" si="2"/>
        <v>#DIV/0!</v>
      </c>
      <c r="W20" s="126"/>
      <c r="X20" s="127"/>
      <c r="Y20" s="127"/>
      <c r="Z20" s="127"/>
      <c r="AA20" s="127"/>
      <c r="AB20" s="127" t="e">
        <f t="shared" si="3"/>
        <v>#DIV/0!</v>
      </c>
      <c r="AC20" s="128">
        <f t="shared" si="4"/>
        <v>0</v>
      </c>
      <c r="AD20" s="125" t="e">
        <f t="shared" si="5"/>
        <v>#DIV/0!</v>
      </c>
      <c r="AE20" s="125">
        <f t="shared" si="6"/>
        <v>0</v>
      </c>
      <c r="AF20" s="129">
        <f t="shared" si="6"/>
        <v>0</v>
      </c>
    </row>
    <row r="21" spans="1:32" hidden="1" x14ac:dyDescent="0.3">
      <c r="A21" s="113"/>
      <c r="B21" s="114"/>
      <c r="C21" s="115"/>
      <c r="D21" s="115"/>
      <c r="E21" s="116"/>
      <c r="F21" s="117" t="e">
        <f t="shared" si="0"/>
        <v>#N/A</v>
      </c>
      <c r="G21" s="115"/>
      <c r="H21" s="117"/>
      <c r="I21" s="118"/>
      <c r="J21" s="119"/>
      <c r="K21" s="120"/>
      <c r="L21" s="120"/>
      <c r="M21" s="120"/>
      <c r="N21" s="121"/>
      <c r="O21" s="122"/>
      <c r="P21" s="123" t="e">
        <f t="shared" si="1"/>
        <v>#DIV/0!</v>
      </c>
      <c r="Q21" s="135"/>
      <c r="R21" s="135"/>
      <c r="S21" s="135"/>
      <c r="T21" s="135"/>
      <c r="U21" s="135"/>
      <c r="V21" s="125" t="e">
        <f t="shared" si="2"/>
        <v>#DIV/0!</v>
      </c>
      <c r="W21" s="126"/>
      <c r="X21" s="127"/>
      <c r="Y21" s="127"/>
      <c r="Z21" s="127"/>
      <c r="AA21" s="127"/>
      <c r="AB21" s="127" t="e">
        <f t="shared" si="3"/>
        <v>#DIV/0!</v>
      </c>
      <c r="AC21" s="128">
        <f t="shared" si="4"/>
        <v>0</v>
      </c>
      <c r="AD21" s="125" t="e">
        <f t="shared" si="5"/>
        <v>#DIV/0!</v>
      </c>
      <c r="AE21" s="125">
        <f t="shared" si="6"/>
        <v>0</v>
      </c>
      <c r="AF21" s="129">
        <f t="shared" si="6"/>
        <v>0</v>
      </c>
    </row>
    <row r="22" spans="1:32" hidden="1" x14ac:dyDescent="0.3">
      <c r="A22" s="113"/>
      <c r="B22" s="116"/>
      <c r="C22" s="115"/>
      <c r="D22" s="115"/>
      <c r="E22" s="116"/>
      <c r="F22" s="117" t="e">
        <f t="shared" si="0"/>
        <v>#N/A</v>
      </c>
      <c r="G22" s="115"/>
      <c r="H22" s="117"/>
      <c r="I22" s="118"/>
      <c r="J22" s="119"/>
      <c r="K22" s="120"/>
      <c r="L22" s="120"/>
      <c r="M22" s="120"/>
      <c r="N22" s="121"/>
      <c r="O22" s="122"/>
      <c r="P22" s="123" t="e">
        <f t="shared" si="1"/>
        <v>#DIV/0!</v>
      </c>
      <c r="Q22" s="135"/>
      <c r="R22" s="135"/>
      <c r="S22" s="135"/>
      <c r="T22" s="135"/>
      <c r="U22" s="135"/>
      <c r="V22" s="125" t="e">
        <f t="shared" si="2"/>
        <v>#DIV/0!</v>
      </c>
      <c r="W22" s="126"/>
      <c r="X22" s="127"/>
      <c r="Y22" s="127"/>
      <c r="Z22" s="127"/>
      <c r="AA22" s="127"/>
      <c r="AB22" s="127" t="e">
        <f t="shared" si="3"/>
        <v>#DIV/0!</v>
      </c>
      <c r="AC22" s="128">
        <f t="shared" si="4"/>
        <v>0</v>
      </c>
      <c r="AD22" s="125" t="e">
        <f t="shared" si="5"/>
        <v>#DIV/0!</v>
      </c>
      <c r="AE22" s="125">
        <f t="shared" si="6"/>
        <v>0</v>
      </c>
      <c r="AF22" s="129">
        <f t="shared" si="6"/>
        <v>0</v>
      </c>
    </row>
    <row r="23" spans="1:32" hidden="1" x14ac:dyDescent="0.3">
      <c r="A23" s="113"/>
      <c r="B23" s="114"/>
      <c r="C23" s="115"/>
      <c r="D23" s="115"/>
      <c r="E23" s="114"/>
      <c r="F23" s="117" t="e">
        <f t="shared" ref="F23:F37" si="7">VLOOKUP(B23,NomLicenceClub,2,FALSE)</f>
        <v>#N/A</v>
      </c>
      <c r="G23" s="115"/>
      <c r="H23" s="117"/>
      <c r="I23" s="118"/>
      <c r="J23" s="119"/>
      <c r="K23" s="120"/>
      <c r="L23" s="120"/>
      <c r="M23" s="120"/>
      <c r="N23" s="121"/>
      <c r="O23" s="122"/>
      <c r="P23" s="123" t="e">
        <f t="shared" si="1"/>
        <v>#DIV/0!</v>
      </c>
      <c r="Q23" s="135"/>
      <c r="R23" s="135"/>
      <c r="S23" s="135"/>
      <c r="T23" s="135"/>
      <c r="U23" s="135"/>
      <c r="V23" s="125" t="e">
        <f t="shared" si="2"/>
        <v>#DIV/0!</v>
      </c>
      <c r="W23" s="126"/>
      <c r="X23" s="127"/>
      <c r="Y23" s="127"/>
      <c r="Z23" s="127"/>
      <c r="AA23" s="127"/>
      <c r="AB23" s="127" t="e">
        <f t="shared" si="3"/>
        <v>#DIV/0!</v>
      </c>
      <c r="AC23" s="128">
        <f t="shared" si="4"/>
        <v>0</v>
      </c>
      <c r="AD23" s="125" t="e">
        <f t="shared" si="5"/>
        <v>#DIV/0!</v>
      </c>
      <c r="AE23" s="125">
        <f t="shared" si="6"/>
        <v>0</v>
      </c>
      <c r="AF23" s="129">
        <f t="shared" si="6"/>
        <v>0</v>
      </c>
    </row>
    <row r="24" spans="1:32" hidden="1" x14ac:dyDescent="0.3">
      <c r="A24" s="113"/>
      <c r="B24" s="114"/>
      <c r="C24" s="115"/>
      <c r="D24" s="115"/>
      <c r="E24" s="114"/>
      <c r="F24" s="117" t="e">
        <f t="shared" si="7"/>
        <v>#N/A</v>
      </c>
      <c r="G24" s="115"/>
      <c r="H24" s="117"/>
      <c r="I24" s="118"/>
      <c r="J24" s="119"/>
      <c r="K24" s="120"/>
      <c r="L24" s="120"/>
      <c r="M24" s="120"/>
      <c r="N24" s="121"/>
      <c r="O24" s="122"/>
      <c r="P24" s="123" t="e">
        <f t="shared" si="1"/>
        <v>#DIV/0!</v>
      </c>
      <c r="Q24" s="135"/>
      <c r="R24" s="135"/>
      <c r="S24" s="135"/>
      <c r="T24" s="135"/>
      <c r="U24" s="135"/>
      <c r="V24" s="125" t="e">
        <f t="shared" si="2"/>
        <v>#DIV/0!</v>
      </c>
      <c r="W24" s="126"/>
      <c r="X24" s="127"/>
      <c r="Y24" s="127"/>
      <c r="Z24" s="127"/>
      <c r="AA24" s="127"/>
      <c r="AB24" s="127" t="e">
        <f t="shared" si="3"/>
        <v>#DIV/0!</v>
      </c>
      <c r="AC24" s="128">
        <f t="shared" si="4"/>
        <v>0</v>
      </c>
      <c r="AD24" s="125" t="e">
        <f t="shared" si="5"/>
        <v>#DIV/0!</v>
      </c>
      <c r="AE24" s="125">
        <f t="shared" si="6"/>
        <v>0</v>
      </c>
      <c r="AF24" s="129">
        <f t="shared" si="6"/>
        <v>0</v>
      </c>
    </row>
    <row r="25" spans="1:32" hidden="1" x14ac:dyDescent="0.3">
      <c r="A25" s="113"/>
      <c r="B25" s="114"/>
      <c r="C25" s="115"/>
      <c r="D25" s="115"/>
      <c r="E25" s="114"/>
      <c r="F25" s="117" t="e">
        <f t="shared" si="7"/>
        <v>#N/A</v>
      </c>
      <c r="G25" s="115"/>
      <c r="H25" s="117"/>
      <c r="I25" s="118"/>
      <c r="J25" s="119"/>
      <c r="K25" s="120"/>
      <c r="L25" s="120"/>
      <c r="M25" s="120"/>
      <c r="N25" s="121"/>
      <c r="O25" s="122"/>
      <c r="P25" s="123" t="e">
        <f t="shared" si="1"/>
        <v>#DIV/0!</v>
      </c>
      <c r="Q25" s="135"/>
      <c r="R25" s="135"/>
      <c r="S25" s="135"/>
      <c r="T25" s="135"/>
      <c r="U25" s="135"/>
      <c r="V25" s="125" t="e">
        <f t="shared" si="2"/>
        <v>#DIV/0!</v>
      </c>
      <c r="W25" s="126"/>
      <c r="X25" s="127"/>
      <c r="Y25" s="127"/>
      <c r="Z25" s="127"/>
      <c r="AA25" s="127"/>
      <c r="AB25" s="127" t="e">
        <f t="shared" si="3"/>
        <v>#DIV/0!</v>
      </c>
      <c r="AC25" s="128">
        <f t="shared" si="4"/>
        <v>0</v>
      </c>
      <c r="AD25" s="125" t="e">
        <f t="shared" si="5"/>
        <v>#DIV/0!</v>
      </c>
      <c r="AE25" s="125">
        <f t="shared" si="6"/>
        <v>0</v>
      </c>
      <c r="AF25" s="129">
        <f t="shared" si="6"/>
        <v>0</v>
      </c>
    </row>
    <row r="26" spans="1:32" hidden="1" x14ac:dyDescent="0.3">
      <c r="A26" s="113"/>
      <c r="B26" s="114"/>
      <c r="C26" s="115"/>
      <c r="D26" s="115"/>
      <c r="E26" s="114"/>
      <c r="F26" s="117" t="e">
        <f t="shared" si="7"/>
        <v>#N/A</v>
      </c>
      <c r="G26" s="115"/>
      <c r="H26" s="117"/>
      <c r="I26" s="118"/>
      <c r="J26" s="119"/>
      <c r="K26" s="120"/>
      <c r="L26" s="120"/>
      <c r="M26" s="120"/>
      <c r="N26" s="121"/>
      <c r="O26" s="122"/>
      <c r="P26" s="123" t="e">
        <f t="shared" si="1"/>
        <v>#DIV/0!</v>
      </c>
      <c r="Q26" s="135"/>
      <c r="R26" s="135"/>
      <c r="S26" s="135"/>
      <c r="T26" s="135"/>
      <c r="U26" s="135"/>
      <c r="V26" s="125" t="e">
        <f t="shared" si="2"/>
        <v>#DIV/0!</v>
      </c>
      <c r="W26" s="126"/>
      <c r="X26" s="127"/>
      <c r="Y26" s="127"/>
      <c r="Z26" s="127"/>
      <c r="AA26" s="127"/>
      <c r="AB26" s="127" t="e">
        <f t="shared" si="3"/>
        <v>#DIV/0!</v>
      </c>
      <c r="AC26" s="128">
        <f t="shared" si="4"/>
        <v>0</v>
      </c>
      <c r="AD26" s="125" t="e">
        <f t="shared" si="5"/>
        <v>#DIV/0!</v>
      </c>
      <c r="AE26" s="125">
        <f t="shared" si="6"/>
        <v>0</v>
      </c>
      <c r="AF26" s="129">
        <f t="shared" si="6"/>
        <v>0</v>
      </c>
    </row>
    <row r="27" spans="1:32" hidden="1" x14ac:dyDescent="0.3">
      <c r="A27" s="113"/>
      <c r="B27" s="114"/>
      <c r="C27" s="115"/>
      <c r="D27" s="115"/>
      <c r="E27" s="114"/>
      <c r="F27" s="117" t="e">
        <f t="shared" si="7"/>
        <v>#N/A</v>
      </c>
      <c r="G27" s="115"/>
      <c r="H27" s="117"/>
      <c r="I27" s="118"/>
      <c r="J27" s="119"/>
      <c r="K27" s="120"/>
      <c r="L27" s="120"/>
      <c r="M27" s="120"/>
      <c r="N27" s="121"/>
      <c r="O27" s="122"/>
      <c r="P27" s="123" t="e">
        <f t="shared" si="1"/>
        <v>#DIV/0!</v>
      </c>
      <c r="Q27" s="135"/>
      <c r="R27" s="135"/>
      <c r="S27" s="135"/>
      <c r="T27" s="135"/>
      <c r="U27" s="135"/>
      <c r="V27" s="125" t="e">
        <f t="shared" si="2"/>
        <v>#DIV/0!</v>
      </c>
      <c r="W27" s="126"/>
      <c r="X27" s="127"/>
      <c r="Y27" s="127"/>
      <c r="Z27" s="127"/>
      <c r="AA27" s="127"/>
      <c r="AB27" s="127" t="e">
        <f t="shared" si="3"/>
        <v>#DIV/0!</v>
      </c>
      <c r="AC27" s="128">
        <f t="shared" si="4"/>
        <v>0</v>
      </c>
      <c r="AD27" s="125" t="e">
        <f t="shared" si="5"/>
        <v>#DIV/0!</v>
      </c>
      <c r="AE27" s="125">
        <f t="shared" si="6"/>
        <v>0</v>
      </c>
      <c r="AF27" s="129">
        <f t="shared" si="6"/>
        <v>0</v>
      </c>
    </row>
    <row r="28" spans="1:32" hidden="1" x14ac:dyDescent="0.3">
      <c r="A28" s="113"/>
      <c r="B28" s="114"/>
      <c r="C28" s="115"/>
      <c r="D28" s="115"/>
      <c r="E28" s="114"/>
      <c r="F28" s="117" t="e">
        <f t="shared" si="7"/>
        <v>#N/A</v>
      </c>
      <c r="G28" s="115"/>
      <c r="H28" s="117"/>
      <c r="I28" s="118"/>
      <c r="J28" s="119"/>
      <c r="K28" s="120"/>
      <c r="L28" s="120"/>
      <c r="M28" s="120"/>
      <c r="N28" s="121"/>
      <c r="O28" s="122"/>
      <c r="P28" s="123" t="e">
        <f t="shared" si="1"/>
        <v>#DIV/0!</v>
      </c>
      <c r="Q28" s="135"/>
      <c r="R28" s="135"/>
      <c r="S28" s="135"/>
      <c r="T28" s="135"/>
      <c r="U28" s="135"/>
      <c r="V28" s="125" t="e">
        <f t="shared" si="2"/>
        <v>#DIV/0!</v>
      </c>
      <c r="W28" s="126"/>
      <c r="X28" s="127"/>
      <c r="Y28" s="127"/>
      <c r="Z28" s="127"/>
      <c r="AA28" s="127"/>
      <c r="AB28" s="127" t="e">
        <f t="shared" si="3"/>
        <v>#DIV/0!</v>
      </c>
      <c r="AC28" s="128">
        <f t="shared" si="4"/>
        <v>0</v>
      </c>
      <c r="AD28" s="125" t="e">
        <f t="shared" si="5"/>
        <v>#DIV/0!</v>
      </c>
      <c r="AE28" s="125">
        <f t="shared" si="6"/>
        <v>0</v>
      </c>
      <c r="AF28" s="129">
        <f t="shared" si="6"/>
        <v>0</v>
      </c>
    </row>
    <row r="29" spans="1:32" hidden="1" x14ac:dyDescent="0.3">
      <c r="A29" s="113"/>
      <c r="B29" s="114"/>
      <c r="C29" s="115"/>
      <c r="D29" s="115"/>
      <c r="E29" s="114"/>
      <c r="F29" s="117" t="e">
        <f t="shared" si="7"/>
        <v>#N/A</v>
      </c>
      <c r="G29" s="115"/>
      <c r="H29" s="117"/>
      <c r="I29" s="118"/>
      <c r="J29" s="119"/>
      <c r="K29" s="120"/>
      <c r="L29" s="120"/>
      <c r="M29" s="120"/>
      <c r="N29" s="121"/>
      <c r="O29" s="122"/>
      <c r="P29" s="123" t="e">
        <f t="shared" si="1"/>
        <v>#DIV/0!</v>
      </c>
      <c r="Q29" s="135"/>
      <c r="R29" s="135"/>
      <c r="S29" s="135"/>
      <c r="T29" s="135"/>
      <c r="U29" s="135"/>
      <c r="V29" s="125" t="e">
        <f t="shared" si="2"/>
        <v>#DIV/0!</v>
      </c>
      <c r="W29" s="126"/>
      <c r="X29" s="127"/>
      <c r="Y29" s="127"/>
      <c r="Z29" s="127"/>
      <c r="AA29" s="127"/>
      <c r="AB29" s="127" t="e">
        <f t="shared" si="3"/>
        <v>#DIV/0!</v>
      </c>
      <c r="AC29" s="128">
        <f t="shared" si="4"/>
        <v>0</v>
      </c>
      <c r="AD29" s="125" t="e">
        <f t="shared" si="5"/>
        <v>#DIV/0!</v>
      </c>
      <c r="AE29" s="125">
        <f t="shared" ref="AE29:AF43" si="8">MAX(N29,T29,Z29)</f>
        <v>0</v>
      </c>
      <c r="AF29" s="129">
        <f t="shared" si="8"/>
        <v>0</v>
      </c>
    </row>
    <row r="30" spans="1:32" hidden="1" x14ac:dyDescent="0.3">
      <c r="A30" s="113"/>
      <c r="B30" s="114"/>
      <c r="C30" s="115"/>
      <c r="D30" s="115"/>
      <c r="E30" s="114"/>
      <c r="F30" s="117" t="e">
        <f t="shared" si="7"/>
        <v>#N/A</v>
      </c>
      <c r="G30" s="115"/>
      <c r="H30" s="117"/>
      <c r="I30" s="118"/>
      <c r="J30" s="119"/>
      <c r="K30" s="120"/>
      <c r="L30" s="120"/>
      <c r="M30" s="120"/>
      <c r="N30" s="121"/>
      <c r="O30" s="122"/>
      <c r="P30" s="123" t="e">
        <f t="shared" si="1"/>
        <v>#DIV/0!</v>
      </c>
      <c r="Q30" s="135"/>
      <c r="R30" s="135"/>
      <c r="S30" s="135"/>
      <c r="T30" s="135"/>
      <c r="U30" s="135"/>
      <c r="V30" s="125" t="e">
        <f t="shared" si="2"/>
        <v>#DIV/0!</v>
      </c>
      <c r="W30" s="126"/>
      <c r="X30" s="127"/>
      <c r="Y30" s="127"/>
      <c r="Z30" s="127"/>
      <c r="AA30" s="127"/>
      <c r="AB30" s="127" t="e">
        <f t="shared" si="3"/>
        <v>#DIV/0!</v>
      </c>
      <c r="AC30" s="128">
        <f t="shared" si="4"/>
        <v>0</v>
      </c>
      <c r="AD30" s="125" t="e">
        <f t="shared" si="5"/>
        <v>#DIV/0!</v>
      </c>
      <c r="AE30" s="125">
        <f t="shared" si="8"/>
        <v>0</v>
      </c>
      <c r="AF30" s="129">
        <f t="shared" si="8"/>
        <v>0</v>
      </c>
    </row>
    <row r="31" spans="1:32" hidden="1" x14ac:dyDescent="0.3">
      <c r="A31" s="113"/>
      <c r="B31" s="114"/>
      <c r="C31" s="115"/>
      <c r="D31" s="115"/>
      <c r="E31" s="114"/>
      <c r="F31" s="117" t="e">
        <f t="shared" si="7"/>
        <v>#N/A</v>
      </c>
      <c r="G31" s="115"/>
      <c r="H31" s="117"/>
      <c r="I31" s="118"/>
      <c r="J31" s="117"/>
      <c r="K31" s="120"/>
      <c r="L31" s="120"/>
      <c r="M31" s="120"/>
      <c r="N31" s="121"/>
      <c r="O31" s="122"/>
      <c r="P31" s="123" t="e">
        <f t="shared" si="1"/>
        <v>#DIV/0!</v>
      </c>
      <c r="Q31" s="135"/>
      <c r="R31" s="135"/>
      <c r="S31" s="135"/>
      <c r="T31" s="135"/>
      <c r="U31" s="135"/>
      <c r="V31" s="125" t="e">
        <f t="shared" si="2"/>
        <v>#DIV/0!</v>
      </c>
      <c r="W31" s="126"/>
      <c r="X31" s="127"/>
      <c r="Y31" s="127"/>
      <c r="Z31" s="127"/>
      <c r="AA31" s="127"/>
      <c r="AB31" s="127" t="e">
        <f t="shared" si="3"/>
        <v>#DIV/0!</v>
      </c>
      <c r="AC31" s="128">
        <f t="shared" si="4"/>
        <v>0</v>
      </c>
      <c r="AD31" s="125" t="e">
        <f t="shared" si="5"/>
        <v>#DIV/0!</v>
      </c>
      <c r="AE31" s="125">
        <f t="shared" si="8"/>
        <v>0</v>
      </c>
      <c r="AF31" s="129">
        <f t="shared" si="8"/>
        <v>0</v>
      </c>
    </row>
    <row r="32" spans="1:32" hidden="1" x14ac:dyDescent="0.3">
      <c r="A32" s="113"/>
      <c r="B32" s="114"/>
      <c r="C32" s="115"/>
      <c r="D32" s="115"/>
      <c r="E32" s="114"/>
      <c r="F32" s="117" t="e">
        <f t="shared" si="7"/>
        <v>#N/A</v>
      </c>
      <c r="G32" s="115"/>
      <c r="H32" s="117"/>
      <c r="I32" s="118"/>
      <c r="J32" s="117"/>
      <c r="K32" s="120"/>
      <c r="L32" s="120"/>
      <c r="M32" s="120"/>
      <c r="N32" s="121"/>
      <c r="O32" s="122"/>
      <c r="P32" s="123" t="e">
        <f t="shared" si="1"/>
        <v>#DIV/0!</v>
      </c>
      <c r="Q32" s="135"/>
      <c r="R32" s="135"/>
      <c r="S32" s="135"/>
      <c r="T32" s="135"/>
      <c r="U32" s="135"/>
      <c r="V32" s="125" t="e">
        <f t="shared" si="2"/>
        <v>#DIV/0!</v>
      </c>
      <c r="W32" s="126"/>
      <c r="X32" s="127"/>
      <c r="Y32" s="127"/>
      <c r="Z32" s="127"/>
      <c r="AA32" s="127"/>
      <c r="AB32" s="127" t="e">
        <f t="shared" si="3"/>
        <v>#DIV/0!</v>
      </c>
      <c r="AC32" s="128">
        <f t="shared" si="4"/>
        <v>0</v>
      </c>
      <c r="AD32" s="125" t="e">
        <f t="shared" si="5"/>
        <v>#DIV/0!</v>
      </c>
      <c r="AE32" s="125">
        <f t="shared" si="8"/>
        <v>0</v>
      </c>
      <c r="AF32" s="129">
        <f t="shared" si="8"/>
        <v>0</v>
      </c>
    </row>
    <row r="33" spans="1:32" hidden="1" x14ac:dyDescent="0.3">
      <c r="A33" s="113"/>
      <c r="B33" s="114"/>
      <c r="C33" s="115"/>
      <c r="D33" s="115"/>
      <c r="E33" s="114"/>
      <c r="F33" s="117" t="e">
        <f t="shared" si="7"/>
        <v>#N/A</v>
      </c>
      <c r="G33" s="115"/>
      <c r="H33" s="117"/>
      <c r="I33" s="118"/>
      <c r="J33" s="117"/>
      <c r="K33" s="120"/>
      <c r="L33" s="120"/>
      <c r="M33" s="120"/>
      <c r="N33" s="121"/>
      <c r="O33" s="122"/>
      <c r="P33" s="123" t="e">
        <f t="shared" si="1"/>
        <v>#DIV/0!</v>
      </c>
      <c r="Q33" s="135"/>
      <c r="R33" s="135"/>
      <c r="S33" s="135"/>
      <c r="T33" s="135"/>
      <c r="U33" s="135"/>
      <c r="V33" s="125" t="e">
        <f t="shared" si="2"/>
        <v>#DIV/0!</v>
      </c>
      <c r="W33" s="126"/>
      <c r="X33" s="127"/>
      <c r="Y33" s="127"/>
      <c r="Z33" s="127"/>
      <c r="AA33" s="127"/>
      <c r="AB33" s="127" t="e">
        <f t="shared" si="3"/>
        <v>#DIV/0!</v>
      </c>
      <c r="AC33" s="128">
        <f t="shared" si="4"/>
        <v>0</v>
      </c>
      <c r="AD33" s="125" t="e">
        <f t="shared" si="5"/>
        <v>#DIV/0!</v>
      </c>
      <c r="AE33" s="125">
        <f t="shared" si="8"/>
        <v>0</v>
      </c>
      <c r="AF33" s="129">
        <f t="shared" si="8"/>
        <v>0</v>
      </c>
    </row>
    <row r="34" spans="1:32" hidden="1" x14ac:dyDescent="0.3">
      <c r="A34" s="113"/>
      <c r="B34" s="114"/>
      <c r="C34" s="115"/>
      <c r="D34" s="115"/>
      <c r="E34" s="114"/>
      <c r="F34" s="117" t="e">
        <f t="shared" si="7"/>
        <v>#N/A</v>
      </c>
      <c r="G34" s="115"/>
      <c r="H34" s="117"/>
      <c r="I34" s="118"/>
      <c r="J34" s="117"/>
      <c r="K34" s="120"/>
      <c r="L34" s="120"/>
      <c r="M34" s="120"/>
      <c r="N34" s="121"/>
      <c r="O34" s="122"/>
      <c r="P34" s="123" t="e">
        <f t="shared" si="1"/>
        <v>#DIV/0!</v>
      </c>
      <c r="Q34" s="135"/>
      <c r="R34" s="135"/>
      <c r="S34" s="135"/>
      <c r="T34" s="135"/>
      <c r="U34" s="135"/>
      <c r="V34" s="125" t="e">
        <f t="shared" si="2"/>
        <v>#DIV/0!</v>
      </c>
      <c r="W34" s="126"/>
      <c r="X34" s="127"/>
      <c r="Y34" s="127"/>
      <c r="Z34" s="127"/>
      <c r="AA34" s="127"/>
      <c r="AB34" s="127" t="e">
        <f t="shared" si="3"/>
        <v>#DIV/0!</v>
      </c>
      <c r="AC34" s="128">
        <f t="shared" si="4"/>
        <v>0</v>
      </c>
      <c r="AD34" s="125" t="e">
        <f t="shared" si="5"/>
        <v>#DIV/0!</v>
      </c>
      <c r="AE34" s="125">
        <f t="shared" si="8"/>
        <v>0</v>
      </c>
      <c r="AF34" s="129">
        <f t="shared" si="8"/>
        <v>0</v>
      </c>
    </row>
    <row r="35" spans="1:32" hidden="1" x14ac:dyDescent="0.3">
      <c r="A35" s="153"/>
      <c r="B35" s="114"/>
      <c r="C35" s="115"/>
      <c r="D35" s="115"/>
      <c r="E35" s="114"/>
      <c r="F35" s="117" t="e">
        <f t="shared" si="7"/>
        <v>#N/A</v>
      </c>
      <c r="G35" s="115"/>
      <c r="H35" s="117"/>
      <c r="I35" s="118"/>
      <c r="J35" s="117"/>
      <c r="K35" s="120"/>
      <c r="L35" s="120"/>
      <c r="M35" s="120"/>
      <c r="N35" s="121"/>
      <c r="O35" s="122"/>
      <c r="P35" s="123" t="e">
        <f t="shared" si="1"/>
        <v>#DIV/0!</v>
      </c>
      <c r="Q35" s="135"/>
      <c r="R35" s="135"/>
      <c r="S35" s="135"/>
      <c r="T35" s="135"/>
      <c r="U35" s="135"/>
      <c r="V35" s="125" t="e">
        <f t="shared" si="2"/>
        <v>#DIV/0!</v>
      </c>
      <c r="W35" s="126"/>
      <c r="X35" s="127"/>
      <c r="Y35" s="127"/>
      <c r="Z35" s="127"/>
      <c r="AA35" s="127"/>
      <c r="AB35" s="127" t="e">
        <f t="shared" si="3"/>
        <v>#DIV/0!</v>
      </c>
      <c r="AC35" s="128">
        <f t="shared" si="4"/>
        <v>0</v>
      </c>
      <c r="AD35" s="125" t="e">
        <f t="shared" si="5"/>
        <v>#DIV/0!</v>
      </c>
      <c r="AE35" s="125">
        <f t="shared" si="8"/>
        <v>0</v>
      </c>
      <c r="AF35" s="129">
        <f t="shared" si="8"/>
        <v>0</v>
      </c>
    </row>
    <row r="36" spans="1:32" hidden="1" x14ac:dyDescent="0.3">
      <c r="A36" s="153"/>
      <c r="B36" s="114"/>
      <c r="C36" s="115"/>
      <c r="D36" s="115"/>
      <c r="E36" s="114"/>
      <c r="F36" s="117" t="e">
        <f t="shared" si="7"/>
        <v>#N/A</v>
      </c>
      <c r="G36" s="115"/>
      <c r="H36" s="117"/>
      <c r="I36" s="118"/>
      <c r="J36" s="117"/>
      <c r="K36" s="120"/>
      <c r="L36" s="120"/>
      <c r="M36" s="120"/>
      <c r="N36" s="121"/>
      <c r="O36" s="122"/>
      <c r="P36" s="123" t="e">
        <f t="shared" si="1"/>
        <v>#DIV/0!</v>
      </c>
      <c r="Q36" s="135"/>
      <c r="R36" s="135"/>
      <c r="S36" s="135"/>
      <c r="T36" s="135"/>
      <c r="U36" s="135"/>
      <c r="V36" s="125" t="e">
        <f t="shared" si="2"/>
        <v>#DIV/0!</v>
      </c>
      <c r="W36" s="126"/>
      <c r="X36" s="127"/>
      <c r="Y36" s="127"/>
      <c r="Z36" s="127"/>
      <c r="AA36" s="127"/>
      <c r="AB36" s="127" t="e">
        <f t="shared" si="3"/>
        <v>#DIV/0!</v>
      </c>
      <c r="AC36" s="128">
        <f t="shared" si="4"/>
        <v>0</v>
      </c>
      <c r="AD36" s="125" t="e">
        <f t="shared" si="5"/>
        <v>#DIV/0!</v>
      </c>
      <c r="AE36" s="125">
        <f t="shared" si="8"/>
        <v>0</v>
      </c>
      <c r="AF36" s="129">
        <f t="shared" si="8"/>
        <v>0</v>
      </c>
    </row>
    <row r="37" spans="1:32" hidden="1" x14ac:dyDescent="0.3">
      <c r="A37" s="153"/>
      <c r="B37" s="114"/>
      <c r="C37" s="115"/>
      <c r="D37" s="115"/>
      <c r="E37" s="114"/>
      <c r="F37" s="117" t="e">
        <f t="shared" si="7"/>
        <v>#N/A</v>
      </c>
      <c r="G37" s="115"/>
      <c r="H37" s="117"/>
      <c r="I37" s="118"/>
      <c r="J37" s="117"/>
      <c r="K37" s="120"/>
      <c r="L37" s="120"/>
      <c r="M37" s="120"/>
      <c r="N37" s="121"/>
      <c r="O37" s="122"/>
      <c r="P37" s="123" t="e">
        <f t="shared" si="1"/>
        <v>#DIV/0!</v>
      </c>
      <c r="Q37" s="135"/>
      <c r="R37" s="135"/>
      <c r="S37" s="135"/>
      <c r="T37" s="135"/>
      <c r="U37" s="135"/>
      <c r="V37" s="125" t="e">
        <f t="shared" si="2"/>
        <v>#DIV/0!</v>
      </c>
      <c r="W37" s="126"/>
      <c r="X37" s="127"/>
      <c r="Y37" s="127"/>
      <c r="Z37" s="127"/>
      <c r="AA37" s="127"/>
      <c r="AB37" s="127" t="e">
        <f t="shared" si="3"/>
        <v>#DIV/0!</v>
      </c>
      <c r="AC37" s="128">
        <f t="shared" si="4"/>
        <v>0</v>
      </c>
      <c r="AD37" s="125" t="e">
        <f t="shared" si="5"/>
        <v>#DIV/0!</v>
      </c>
      <c r="AE37" s="125">
        <f t="shared" si="8"/>
        <v>0</v>
      </c>
      <c r="AF37" s="129">
        <f t="shared" si="8"/>
        <v>0</v>
      </c>
    </row>
    <row r="39" spans="1:32" x14ac:dyDescent="0.3">
      <c r="A39" s="237"/>
      <c r="C39" s="238" t="s">
        <v>74</v>
      </c>
      <c r="D39" s="238"/>
      <c r="K39" s="154"/>
      <c r="L39" s="154"/>
      <c r="M39" s="154"/>
      <c r="N39" s="154"/>
      <c r="O39" s="154"/>
      <c r="P39" s="154"/>
      <c r="Q39" s="154"/>
      <c r="R39" s="154"/>
      <c r="S39" s="154"/>
      <c r="T39" s="154"/>
      <c r="U39" s="154"/>
      <c r="V39" s="154"/>
      <c r="W39" s="154"/>
      <c r="X39" s="154"/>
      <c r="Y39" s="154"/>
      <c r="Z39" s="154"/>
      <c r="AA39" s="154"/>
      <c r="AB39" s="154"/>
    </row>
    <row r="40" spans="1:32" x14ac:dyDescent="0.3">
      <c r="K40" s="154"/>
      <c r="L40" s="154"/>
      <c r="M40" s="154"/>
      <c r="N40" s="154"/>
      <c r="O40" s="154"/>
      <c r="P40" s="154"/>
      <c r="Q40" s="154"/>
      <c r="R40" s="154"/>
      <c r="S40" s="154"/>
      <c r="T40" s="154"/>
      <c r="U40" s="154"/>
      <c r="V40" s="154"/>
      <c r="W40" s="154"/>
      <c r="X40" s="154"/>
      <c r="Y40" s="154"/>
      <c r="Z40" s="154"/>
      <c r="AA40" s="154"/>
      <c r="AB40" s="154"/>
    </row>
    <row r="41" spans="1:32" x14ac:dyDescent="0.3">
      <c r="K41" s="154"/>
      <c r="L41" s="154"/>
      <c r="M41" s="154"/>
      <c r="N41" s="154"/>
      <c r="O41" s="154"/>
      <c r="P41" s="154"/>
      <c r="Q41" s="154"/>
      <c r="R41" s="154"/>
      <c r="S41" s="154"/>
      <c r="T41" s="154"/>
      <c r="U41" s="154"/>
      <c r="V41" s="154"/>
      <c r="W41" s="154"/>
      <c r="X41" s="154"/>
      <c r="Y41" s="154"/>
      <c r="Z41" s="154"/>
      <c r="AA41" s="154"/>
      <c r="AB41" s="154"/>
    </row>
    <row r="42" spans="1:32" x14ac:dyDescent="0.3">
      <c r="V42" s="154"/>
      <c r="W42" s="154"/>
      <c r="X42" s="154"/>
      <c r="Y42" s="154"/>
      <c r="Z42" s="154"/>
      <c r="AA42" s="154"/>
      <c r="AB42" s="154"/>
    </row>
    <row r="43" spans="1:32" x14ac:dyDescent="0.3">
      <c r="V43" s="154"/>
      <c r="W43" s="154"/>
      <c r="X43" s="154"/>
      <c r="Y43" s="154"/>
      <c r="Z43" s="154"/>
      <c r="AA43" s="154"/>
      <c r="AB43" s="154"/>
    </row>
    <row r="52" spans="4:4" x14ac:dyDescent="0.3">
      <c r="D52" s="99" t="s">
        <v>68</v>
      </c>
    </row>
    <row r="53" spans="4:4" x14ac:dyDescent="0.3">
      <c r="D53" s="99" t="s">
        <v>69</v>
      </c>
    </row>
    <row r="54" spans="4:4" x14ac:dyDescent="0.3">
      <c r="D54" s="99" t="s">
        <v>70</v>
      </c>
    </row>
    <row r="55" spans="4:4" x14ac:dyDescent="0.3">
      <c r="D55" s="99" t="s">
        <v>71</v>
      </c>
    </row>
    <row r="56" spans="4:4" x14ac:dyDescent="0.3">
      <c r="D56" s="99" t="s">
        <v>72</v>
      </c>
    </row>
    <row r="81" spans="1:132" s="155" customFormat="1" x14ac:dyDescent="0.3">
      <c r="A81" s="1"/>
      <c r="B81" s="1"/>
      <c r="C81" s="99"/>
      <c r="D81" s="99"/>
      <c r="E81" s="1"/>
      <c r="F81" s="1"/>
      <c r="G81" s="1"/>
      <c r="H81" s="1"/>
      <c r="I81" s="1"/>
      <c r="J81" s="1"/>
      <c r="K81" s="2"/>
      <c r="L81" s="2"/>
      <c r="M81" s="2"/>
      <c r="N81" s="100"/>
      <c r="O81" s="2"/>
      <c r="P81" s="2"/>
      <c r="Q81" s="2"/>
      <c r="R81" s="100"/>
      <c r="S81" s="2"/>
      <c r="T81" s="2"/>
      <c r="U81" s="2"/>
      <c r="V81" s="100"/>
      <c r="W81" s="1"/>
      <c r="X81" s="100"/>
      <c r="Y81" s="1"/>
      <c r="Z81" s="1"/>
      <c r="AA81" s="1"/>
      <c r="AB81" s="1"/>
      <c r="AC81" s="1"/>
      <c r="AD81" s="1"/>
      <c r="AE81" s="1"/>
      <c r="AF81" s="1"/>
      <c r="AG81" s="1"/>
      <c r="AH81" s="1"/>
      <c r="AI81" s="1"/>
      <c r="AJ81" s="1"/>
      <c r="AK81" s="1"/>
      <c r="AL81" s="1"/>
      <c r="AM81" s="1"/>
      <c r="AN81" s="1"/>
      <c r="BS81" s="156"/>
      <c r="BU81" s="157"/>
      <c r="BV81" s="158"/>
      <c r="BW81" s="158"/>
      <c r="BX81" s="159"/>
      <c r="BY81" s="160"/>
      <c r="BZ81" s="161"/>
      <c r="CA81" s="159"/>
      <c r="CB81" s="162"/>
      <c r="CC81" s="162"/>
      <c r="CD81" s="162"/>
      <c r="CE81" s="162"/>
      <c r="CF81" s="162"/>
      <c r="CG81" s="162"/>
      <c r="CH81" s="162"/>
      <c r="CI81" s="162"/>
      <c r="CJ81" s="162"/>
      <c r="CK81" s="162"/>
      <c r="CL81" s="162"/>
      <c r="CM81" s="162"/>
      <c r="CN81" s="162"/>
      <c r="CO81" s="162"/>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6"/>
      <c r="BT82" s="155"/>
      <c r="BU82" s="162"/>
      <c r="BV82" s="162"/>
      <c r="BW82" s="162"/>
      <c r="BX82" s="162"/>
      <c r="BY82" s="163"/>
      <c r="BZ82" s="155"/>
      <c r="CA82" s="162"/>
      <c r="CB82" s="162"/>
      <c r="CC82" s="162"/>
      <c r="CD82" s="162"/>
      <c r="CE82" s="162"/>
      <c r="CF82" s="162"/>
      <c r="CG82" s="162"/>
      <c r="CH82" s="162"/>
      <c r="CI82" s="162"/>
      <c r="CJ82" s="162"/>
      <c r="CK82" s="162"/>
      <c r="CL82" s="162"/>
      <c r="CM82" s="162"/>
      <c r="CN82" s="162"/>
      <c r="CO82" s="162"/>
      <c r="CP82" s="155"/>
      <c r="CQ82" s="155"/>
      <c r="CR82" s="155"/>
      <c r="CS82" s="155"/>
      <c r="CT82" s="155"/>
      <c r="CU82" s="155"/>
      <c r="CV82" s="155"/>
      <c r="CW82" s="155"/>
      <c r="CX82" s="155"/>
      <c r="CY82" s="155"/>
      <c r="CZ82" s="155"/>
      <c r="DA82" s="155"/>
    </row>
    <row r="83" spans="1:132" x14ac:dyDescent="0.3">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64"/>
      <c r="BT83" s="155"/>
      <c r="BU83" s="155"/>
      <c r="BV83" s="155"/>
      <c r="BW83" s="155"/>
      <c r="BX83" s="155"/>
      <c r="BY83" s="155"/>
      <c r="BZ83" s="155"/>
      <c r="CA83" s="162"/>
      <c r="CB83" s="162"/>
      <c r="CC83" s="162"/>
      <c r="CD83" s="162"/>
      <c r="CE83" s="162"/>
      <c r="CF83" s="162"/>
      <c r="CG83" s="162"/>
      <c r="CH83" s="162"/>
      <c r="CI83" s="162"/>
      <c r="CJ83" s="162"/>
      <c r="CK83" s="162"/>
      <c r="CL83" s="162"/>
      <c r="CM83" s="162"/>
      <c r="CN83" s="155"/>
      <c r="CO83" s="155"/>
      <c r="CP83" s="155"/>
      <c r="CQ83" s="155"/>
      <c r="CR83" s="155"/>
      <c r="CS83" s="155"/>
      <c r="CT83" s="155"/>
      <c r="CU83" s="155"/>
      <c r="CV83" s="155"/>
      <c r="CW83" s="155"/>
      <c r="CX83" s="155"/>
      <c r="CY83" s="155"/>
      <c r="CZ83" s="155"/>
      <c r="DA83" s="155"/>
    </row>
    <row r="84" spans="1:132" x14ac:dyDescent="0.3">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64"/>
      <c r="BT84" s="155"/>
      <c r="BU84" s="155"/>
      <c r="BV84" s="155"/>
      <c r="BW84" s="155"/>
      <c r="BX84" s="155"/>
      <c r="BY84" s="155"/>
      <c r="BZ84" s="155"/>
      <c r="CA84" s="164"/>
      <c r="CB84" s="164"/>
      <c r="CC84" s="162"/>
      <c r="CD84" s="165"/>
      <c r="CE84" s="165"/>
      <c r="CF84" s="165"/>
      <c r="CG84" s="155"/>
      <c r="CH84" s="155"/>
      <c r="CI84" s="155"/>
      <c r="CJ84" s="155"/>
      <c r="CK84" s="155"/>
      <c r="CL84" s="155"/>
      <c r="CM84" s="155"/>
      <c r="CN84" s="155"/>
      <c r="CO84" s="155"/>
      <c r="CP84" s="155"/>
      <c r="CQ84" s="155"/>
      <c r="CR84" s="155"/>
      <c r="CS84" s="155"/>
      <c r="CT84" s="155"/>
      <c r="CU84" s="155"/>
      <c r="CV84" s="155"/>
      <c r="CW84" s="155"/>
      <c r="CX84" s="155"/>
      <c r="CY84" s="155"/>
      <c r="CZ84" s="155"/>
      <c r="DA84" s="155"/>
    </row>
    <row r="85" spans="1:132" x14ac:dyDescent="0.3">
      <c r="AO85" s="155"/>
      <c r="AP85" s="155"/>
      <c r="AQ85" s="155"/>
      <c r="AR85" s="155"/>
      <c r="AS85" s="155"/>
      <c r="AT85" s="155"/>
      <c r="AU85" s="155"/>
      <c r="AV85" s="155"/>
      <c r="AW85" s="155"/>
      <c r="AX85" s="155"/>
      <c r="AY85" s="155"/>
      <c r="AZ85" s="155"/>
      <c r="BA85" s="155"/>
      <c r="BB85" s="155" t="s">
        <v>73</v>
      </c>
      <c r="BC85" s="155"/>
      <c r="BD85" s="155"/>
      <c r="BE85" s="155"/>
      <c r="BF85" s="155"/>
      <c r="BG85" s="155"/>
      <c r="BH85" s="155"/>
      <c r="BI85" s="155"/>
      <c r="BJ85" s="155"/>
      <c r="BK85" s="155"/>
      <c r="BL85" s="155"/>
      <c r="BM85" s="155"/>
      <c r="BN85" s="155"/>
      <c r="BO85" s="155"/>
      <c r="BP85" s="155"/>
      <c r="BQ85" s="155"/>
      <c r="BR85" s="155"/>
      <c r="BS85" s="164"/>
      <c r="BT85" s="155"/>
      <c r="BU85" s="155"/>
      <c r="BV85" s="155"/>
      <c r="BW85" s="155"/>
      <c r="BX85" s="155"/>
      <c r="BY85" s="155"/>
      <c r="BZ85" s="155"/>
      <c r="CA85" s="164"/>
      <c r="CB85" s="164"/>
      <c r="CC85" s="162"/>
      <c r="CD85" s="164"/>
      <c r="CE85" s="164"/>
      <c r="CF85" s="164"/>
      <c r="CG85" s="155"/>
      <c r="CH85" s="155"/>
      <c r="CI85" s="155"/>
      <c r="CJ85" s="155"/>
      <c r="CK85" s="155"/>
      <c r="CL85" s="155"/>
      <c r="CM85" s="155"/>
      <c r="CN85" s="155"/>
      <c r="CO85" s="155"/>
      <c r="CP85" s="155"/>
      <c r="CQ85" s="155"/>
      <c r="CR85" s="155"/>
      <c r="CS85" s="155"/>
      <c r="CT85" s="155"/>
      <c r="CU85" s="155"/>
      <c r="CV85" s="155"/>
      <c r="CW85" s="155"/>
      <c r="CX85" s="155"/>
      <c r="CY85" s="155"/>
      <c r="CZ85" s="155"/>
      <c r="DA85" s="155"/>
    </row>
    <row r="86" spans="1:132" ht="21" customHeight="1" x14ac:dyDescent="0.3">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64"/>
      <c r="BT86" s="155"/>
      <c r="BU86" s="155"/>
      <c r="BV86" s="155"/>
      <c r="BW86" s="155"/>
      <c r="BX86" s="155"/>
      <c r="BY86" s="155"/>
      <c r="BZ86" s="155"/>
      <c r="CA86" s="164"/>
      <c r="CB86" s="164"/>
      <c r="CC86" s="162"/>
      <c r="CD86" s="164"/>
      <c r="CE86" s="164"/>
      <c r="CF86" s="164"/>
      <c r="CG86" s="155"/>
      <c r="CH86" s="155"/>
      <c r="CI86" s="155"/>
      <c r="CJ86" s="155"/>
      <c r="CK86" s="155"/>
      <c r="CL86" s="155"/>
      <c r="CM86" s="155"/>
      <c r="CN86" s="155"/>
      <c r="CO86" s="155"/>
      <c r="CP86" s="155"/>
      <c r="CQ86" s="155"/>
      <c r="CR86" s="155"/>
      <c r="CS86" s="155"/>
      <c r="CT86" s="155"/>
      <c r="CU86" s="155"/>
      <c r="CV86" s="155"/>
      <c r="CW86" s="155"/>
      <c r="CX86" s="155"/>
      <c r="CY86" s="155"/>
      <c r="CZ86" s="155"/>
      <c r="DA86" s="155"/>
    </row>
    <row r="87" spans="1:132" ht="31.5" customHeight="1" x14ac:dyDescent="0.3">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64"/>
      <c r="BT87" s="155"/>
      <c r="BU87" s="155"/>
      <c r="BV87" s="155"/>
      <c r="BW87" s="155"/>
      <c r="BX87" s="155"/>
      <c r="BY87" s="155"/>
      <c r="BZ87" s="155"/>
      <c r="CA87" s="164"/>
      <c r="CB87" s="164"/>
      <c r="CC87" s="162"/>
      <c r="CD87" s="155"/>
      <c r="CE87" s="155"/>
      <c r="CF87" s="155"/>
      <c r="CG87" s="155"/>
      <c r="CH87" s="155"/>
      <c r="CI87" s="155"/>
      <c r="CJ87" s="155"/>
      <c r="CK87" s="155"/>
      <c r="CL87" s="155"/>
      <c r="CM87" s="155"/>
      <c r="CN87" s="155"/>
      <c r="CO87" s="155"/>
      <c r="CP87" s="155"/>
      <c r="CQ87" s="155"/>
      <c r="CR87" s="155" t="s">
        <v>23</v>
      </c>
      <c r="CS87" s="155"/>
      <c r="CT87" s="155"/>
      <c r="CU87" s="155"/>
      <c r="CV87" s="155"/>
      <c r="CW87" s="155"/>
      <c r="CX87" s="155"/>
      <c r="CY87" s="155"/>
      <c r="CZ87" s="155"/>
      <c r="DA87" s="155"/>
    </row>
    <row r="88" spans="1:132" ht="25.5" customHeight="1" x14ac:dyDescent="0.3">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64"/>
      <c r="BT88" s="155"/>
      <c r="BU88" s="155"/>
      <c r="BV88" s="155"/>
      <c r="BW88" s="155"/>
      <c r="BX88" s="155"/>
      <c r="BY88" s="155"/>
      <c r="BZ88" s="155"/>
      <c r="CA88" s="164"/>
      <c r="CB88" s="164"/>
      <c r="CC88" s="162"/>
      <c r="CD88" s="155"/>
      <c r="CE88" s="155"/>
      <c r="CF88" s="155"/>
      <c r="CG88" s="155"/>
      <c r="CH88" s="155"/>
      <c r="CI88" s="155"/>
      <c r="CJ88" s="155"/>
      <c r="CK88" s="155"/>
      <c r="CL88" s="155"/>
      <c r="CM88" s="155"/>
      <c r="CN88" s="155"/>
      <c r="CO88" s="155"/>
      <c r="CP88" s="155"/>
      <c r="CQ88" s="155"/>
      <c r="CR88" s="155"/>
      <c r="CS88" s="155"/>
      <c r="CT88" s="155"/>
      <c r="CU88" s="155"/>
      <c r="CV88" s="155"/>
      <c r="CW88" s="155"/>
      <c r="CX88" s="155"/>
      <c r="CY88" s="155"/>
      <c r="CZ88" s="155"/>
      <c r="DA88" s="155"/>
    </row>
    <row r="89" spans="1:132" x14ac:dyDescent="0.3">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64"/>
      <c r="BT89" s="155"/>
      <c r="BU89" s="155"/>
      <c r="BV89" s="155"/>
      <c r="BW89" s="155"/>
      <c r="BX89" s="155"/>
      <c r="BY89" s="155"/>
      <c r="BZ89" s="155"/>
      <c r="CA89" s="164"/>
      <c r="CB89" s="164"/>
      <c r="CC89" s="162"/>
      <c r="CD89" s="155"/>
      <c r="CE89" s="155"/>
      <c r="CF89" s="155"/>
      <c r="CG89" s="155"/>
      <c r="CH89" s="155"/>
      <c r="CI89" s="155"/>
      <c r="CJ89" s="155"/>
      <c r="CK89" s="155"/>
      <c r="CL89" s="155"/>
      <c r="CM89" s="155"/>
      <c r="CN89" s="155"/>
      <c r="CO89" s="155"/>
      <c r="CP89" s="155"/>
      <c r="CQ89" s="155"/>
      <c r="CR89" s="155"/>
      <c r="CS89" s="155"/>
      <c r="CT89" s="155"/>
      <c r="CU89" s="155"/>
      <c r="CV89" s="155"/>
      <c r="CW89" s="155"/>
      <c r="CX89" s="155"/>
      <c r="CY89" s="155"/>
      <c r="CZ89" s="155"/>
      <c r="DA89" s="155"/>
    </row>
    <row r="90" spans="1:132" x14ac:dyDescent="0.3">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64"/>
      <c r="BT90" s="155"/>
      <c r="BU90" s="155"/>
      <c r="BV90" s="155"/>
      <c r="BW90" s="155"/>
      <c r="BX90" s="155"/>
      <c r="BY90" s="155"/>
      <c r="BZ90" s="155"/>
      <c r="CA90" s="164"/>
      <c r="CB90" s="164"/>
      <c r="CC90" s="162"/>
      <c r="CD90" s="155"/>
      <c r="CE90" s="155"/>
      <c r="CF90" s="155"/>
      <c r="CG90" s="155"/>
      <c r="CH90" s="155"/>
      <c r="CI90" s="155"/>
      <c r="CJ90" s="155"/>
      <c r="CK90" s="155"/>
      <c r="CL90" s="155"/>
      <c r="CM90" s="155"/>
      <c r="CN90" s="155"/>
      <c r="CO90" s="155"/>
      <c r="CP90" s="155"/>
      <c r="CQ90" s="155"/>
      <c r="CR90" s="155"/>
      <c r="CS90" s="155"/>
      <c r="CT90" s="155"/>
      <c r="CU90" s="155"/>
      <c r="CV90" s="155"/>
      <c r="CW90" s="155"/>
      <c r="CX90" s="155"/>
      <c r="CY90" s="155"/>
      <c r="CZ90" s="155"/>
      <c r="DA90" s="155"/>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E71E52D9-EC54-4D11-96E6-5DDFB9FFE122}">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RESULTATS  POULE DE  3</vt:lpstr>
      <vt:lpstr>Rank</vt:lpstr>
      <vt:lpstr>Rank!NomPrenLicenCateg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2022-03-27T15:07:42Z</dcterms:modified>
</cp:coreProperties>
</file>