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saison 21.22\Competitions 2021-2022\CADRE R1\"/>
    </mc:Choice>
  </mc:AlternateContent>
  <xr:revisionPtr revIDLastSave="0" documentId="13_ncr:1_{8EF15CEA-6CEF-4466-89BB-9D11FDAFFDA3}" xr6:coauthVersionLast="47" xr6:coauthVersionMax="47" xr10:uidLastSave="{00000000-0000-0000-0000-000000000000}"/>
  <bookViews>
    <workbookView xWindow="-108" yWindow="-108" windowWidth="20376" windowHeight="12216" activeTab="3" xr2:uid="{A75A4E78-BCDF-4975-843C-15763A887917}"/>
  </bookViews>
  <sheets>
    <sheet name="RESULTATS  POULE DE  3 (3)" sheetId="11" r:id="rId1"/>
    <sheet name="RESULTATS  POULE DE  3 (2)" sheetId="10" r:id="rId2"/>
    <sheet name="RESULTATS  POULE DE  3" sheetId="9" r:id="rId3"/>
    <sheet name="Rank" sheetId="8" r:id="rId4"/>
  </sheets>
  <externalReferences>
    <externalReference r:id="rId5"/>
    <externalReference r:id="rId6"/>
    <externalReference r:id="rId7"/>
    <externalReference r:id="rId8"/>
    <externalReference r:id="rId9"/>
  </externalReferences>
  <definedNames>
    <definedName name="avancement">[1]DONNEES!$F$2:$F$5</definedName>
    <definedName name="BD_JOUEURS_CATEGORIES" localSheetId="2">[2]BD_JOUEURS_CLUB_CATEGORIES!$A$2:$G$83</definedName>
    <definedName name="BD_JOUEURS_CATEGORIES" localSheetId="1">[3]BD_JOUEURS_CLUB_CATEGORIES!$A$2:$G$83</definedName>
    <definedName name="BD_JOUEURS_CATEGORIES" localSheetId="0">[4]BD_JOUEURS_CLUB_CATEGORIES!$A$2:$G$83</definedName>
    <definedName name="BD_JOUEURS_CATEGORIES">[5]BD_JOUEURS_CLUB_CATEGORIES!$A$2:$G$83</definedName>
    <definedName name="CATE_COR" localSheetId="2">'[2]POULE DE 3 '!$AC$236:$AD$240</definedName>
    <definedName name="CATE_COR" localSheetId="1">'[3]POULE DE 3 '!$AC$236:$AD$240</definedName>
    <definedName name="CATE_COR" localSheetId="0">'[4]POULE DE 3 '!$AC$236:$AD$240</definedName>
    <definedName name="CATE_COR">'[5]POULE DE 3 '!$AC$236:$AD$240</definedName>
    <definedName name="CLUBS" localSheetId="3">[1]DONNEES!#REF!</definedName>
    <definedName name="CLUBS">[1]DONNEES!#REF!</definedName>
    <definedName name="CoordonnéesClubs" localSheetId="3">[1]DONNEES!#REF!</definedName>
    <definedName name="CoordonnéesClubs">[1]DONNEES!#REF!</definedName>
    <definedName name="Distrib" localSheetId="3">#REF!</definedName>
    <definedName name="Distrib">#REF!</definedName>
    <definedName name="Eff_Particip" localSheetId="3">#REF!,#REF!</definedName>
    <definedName name="Eff_Particip">[1]INSCRITS_POULES!$E$6,[1]INSCRITS_POULES!$AQ$9:$AQ$79</definedName>
    <definedName name="Inscrip" localSheetId="3">#REF!</definedName>
    <definedName name="Inscrip">#REF!</definedName>
    <definedName name="ModeJeu_col" localSheetId="2">'[2]A RENSEIGNER'!$B$183:$C$186</definedName>
    <definedName name="ModeJeu_col" localSheetId="1">'[3]A RENSEIGNER'!$B$183:$C$186</definedName>
    <definedName name="ModeJeu_col" localSheetId="0">'[4]A RENSEIGNER'!$B$183:$C$186</definedName>
    <definedName name="ModeJeu_col">'[5]A RENSEIGNER'!$B$183:$C$186</definedName>
    <definedName name="NomLicenceClub">[1]DONNEES!$A$2:$C$126</definedName>
    <definedName name="NomPrenLicenCateg" localSheetId="3">Rank!$C$7:$G$17</definedName>
    <definedName name="NomPrenLicenCateg">#REF!</definedName>
    <definedName name="Noms" localSheetId="2">[2]BD_JOUEURS_CLUB_CATEGORIES!$A$4:$A$85</definedName>
    <definedName name="Noms" localSheetId="1">[3]BD_JOUEURS_CLUB_CATEGORIES!$A$4:$A$85</definedName>
    <definedName name="Noms" localSheetId="0">[4]BD_JOUEURS_CLUB_CATEGORIES!$A$4:$A$85</definedName>
    <definedName name="Noms">[5]BD_JOUEURS_CLUB_CATEGORIES!$A$4:$A$85</definedName>
    <definedName name="tab_corresp_ID_cate" localSheetId="2">[2]BD_JOUEURS_CLUB_CATEGORIES!$D$4:$G$83</definedName>
    <definedName name="tab_corresp_ID_cate" localSheetId="1">[3]BD_JOUEURS_CLUB_CATEGORIES!$D$4:$G$83</definedName>
    <definedName name="tab_corresp_ID_cate" localSheetId="0">[4]BD_JOUEURS_CLUB_CATEGORIES!$D$4:$G$83</definedName>
    <definedName name="tab_corresp_ID_cate">[5]BD_JOUEURS_CLUB_CATEGORIES!$D$4:$G$83</definedName>
    <definedName name="tabdistance" localSheetId="2">[2]categories!$A$4:$E$24</definedName>
    <definedName name="tabdistance" localSheetId="1">[3]categories!$A$4:$E$24</definedName>
    <definedName name="tabdistance" localSheetId="0">[4]categories!$A$4:$E$24</definedName>
    <definedName name="tabdistance">[5]categories!$A$4:$E$24</definedName>
    <definedName name="tablemoy" localSheetId="2">[2]categories!$G$4:$K$24</definedName>
    <definedName name="tablemoy" localSheetId="1">[3]categories!$G$4:$K$24</definedName>
    <definedName name="tablemoy" localSheetId="0">[4]categories!$G$4:$K$24</definedName>
    <definedName name="tablemoy">[5]categories!$G$4:$K$24</definedName>
    <definedName name="_xlnm.Print_Area" localSheetId="3">Rank!$A$6:$AF$18</definedName>
    <definedName name="_xlnm.Print_Area" localSheetId="2">'RESULTATS  POULE DE  3'!$B$2:$V$30</definedName>
    <definedName name="_xlnm.Print_Area" localSheetId="1">'RESULTATS  POULE DE  3 (2)'!$B$2:$V$30</definedName>
    <definedName name="_xlnm.Print_Area" localSheetId="0">'RESULTATS  POULE DE  3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28" i="11" l="1"/>
  <c r="M28" i="11"/>
  <c r="I28" i="11"/>
  <c r="G28" i="11"/>
  <c r="F28" i="11"/>
  <c r="D28" i="11"/>
  <c r="C28" i="11"/>
  <c r="H27" i="11"/>
  <c r="E27" i="11"/>
  <c r="C27" i="11"/>
  <c r="U26" i="11"/>
  <c r="T26" i="11"/>
  <c r="S26" i="11"/>
  <c r="R26" i="11"/>
  <c r="Q26" i="11"/>
  <c r="P26" i="11"/>
  <c r="N26" i="11"/>
  <c r="M26" i="11"/>
  <c r="I26" i="11"/>
  <c r="G26" i="11"/>
  <c r="F26" i="11"/>
  <c r="D26" i="11"/>
  <c r="C26" i="11"/>
  <c r="O24" i="11"/>
  <c r="M24" i="11"/>
  <c r="L24" i="11"/>
  <c r="J24" i="11"/>
  <c r="F24" i="11"/>
  <c r="D24" i="11"/>
  <c r="C24" i="11"/>
  <c r="K23" i="11"/>
  <c r="E23" i="11"/>
  <c r="C23" i="11"/>
  <c r="U22" i="11"/>
  <c r="T22" i="11"/>
  <c r="S22" i="11"/>
  <c r="R22" i="11"/>
  <c r="Q22" i="11"/>
  <c r="P22" i="11"/>
  <c r="N22" i="11"/>
  <c r="M22" i="11"/>
  <c r="L22" i="11"/>
  <c r="J22" i="11"/>
  <c r="F22" i="11"/>
  <c r="D22" i="11"/>
  <c r="C22" i="11"/>
  <c r="O20" i="11"/>
  <c r="M20" i="11"/>
  <c r="L20" i="11"/>
  <c r="J20" i="11"/>
  <c r="I20" i="11"/>
  <c r="G20" i="11"/>
  <c r="C20" i="11"/>
  <c r="K19" i="11"/>
  <c r="H19" i="11"/>
  <c r="C19" i="11"/>
  <c r="U18" i="11"/>
  <c r="S18" i="11"/>
  <c r="R18" i="11"/>
  <c r="Q18" i="11"/>
  <c r="P18" i="11"/>
  <c r="N18" i="11"/>
  <c r="M18" i="11"/>
  <c r="L18" i="11"/>
  <c r="J18" i="11"/>
  <c r="I18" i="11"/>
  <c r="G18" i="11"/>
  <c r="C18" i="11"/>
  <c r="D17" i="11" s="1"/>
  <c r="D21" i="11" s="1"/>
  <c r="D25" i="11" s="1"/>
  <c r="J17" i="11"/>
  <c r="J21" i="11" s="1"/>
  <c r="J25" i="11" s="1"/>
  <c r="G17" i="11"/>
  <c r="G21" i="11" s="1"/>
  <c r="G25" i="11" s="1"/>
  <c r="C13" i="11"/>
  <c r="C11" i="11"/>
  <c r="C9" i="11"/>
  <c r="C7" i="11"/>
  <c r="C5" i="11"/>
  <c r="C3" i="11"/>
  <c r="T18" i="11" l="1"/>
  <c r="O28" i="10"/>
  <c r="M28" i="10"/>
  <c r="I28" i="10"/>
  <c r="G28" i="10"/>
  <c r="F28" i="10"/>
  <c r="D28" i="10"/>
  <c r="C28" i="10"/>
  <c r="H27" i="10"/>
  <c r="E27" i="10"/>
  <c r="C27" i="10"/>
  <c r="U26" i="10"/>
  <c r="T26" i="10"/>
  <c r="S26" i="10"/>
  <c r="R26" i="10"/>
  <c r="Q26" i="10"/>
  <c r="P26" i="10"/>
  <c r="N26" i="10"/>
  <c r="M26" i="10"/>
  <c r="I26" i="10"/>
  <c r="G26" i="10"/>
  <c r="F26" i="10"/>
  <c r="D26" i="10"/>
  <c r="C26" i="10"/>
  <c r="O24" i="10"/>
  <c r="M24" i="10"/>
  <c r="L24" i="10"/>
  <c r="J24" i="10"/>
  <c r="F24" i="10"/>
  <c r="D24" i="10"/>
  <c r="C24" i="10"/>
  <c r="K23" i="10"/>
  <c r="E23" i="10"/>
  <c r="C23" i="10"/>
  <c r="U22" i="10"/>
  <c r="T22" i="10"/>
  <c r="S22" i="10"/>
  <c r="R22" i="10"/>
  <c r="Q22" i="10"/>
  <c r="P22" i="10"/>
  <c r="N22" i="10"/>
  <c r="M22" i="10"/>
  <c r="L22" i="10"/>
  <c r="J22" i="10"/>
  <c r="F22" i="10"/>
  <c r="D22" i="10"/>
  <c r="C22" i="10"/>
  <c r="G17" i="10" s="1"/>
  <c r="G21" i="10" s="1"/>
  <c r="G25" i="10" s="1"/>
  <c r="O20" i="10"/>
  <c r="M20" i="10"/>
  <c r="L20" i="10"/>
  <c r="J20" i="10"/>
  <c r="I20" i="10"/>
  <c r="G20" i="10"/>
  <c r="C20" i="10"/>
  <c r="K19" i="10"/>
  <c r="H19" i="10"/>
  <c r="C19" i="10"/>
  <c r="U18" i="10"/>
  <c r="T18" i="10"/>
  <c r="S18" i="10"/>
  <c r="R18" i="10"/>
  <c r="Q18" i="10"/>
  <c r="P18" i="10"/>
  <c r="N18" i="10"/>
  <c r="M18" i="10"/>
  <c r="L18" i="10"/>
  <c r="J18" i="10"/>
  <c r="I18" i="10"/>
  <c r="G18" i="10"/>
  <c r="C18" i="10"/>
  <c r="D17" i="10" s="1"/>
  <c r="D21" i="10" s="1"/>
  <c r="D25" i="10" s="1"/>
  <c r="J17" i="10"/>
  <c r="J21" i="10" s="1"/>
  <c r="J25" i="10" s="1"/>
  <c r="C13" i="10"/>
  <c r="C11" i="10"/>
  <c r="C9" i="10"/>
  <c r="C7" i="10"/>
  <c r="C5" i="10"/>
  <c r="C3" i="10"/>
  <c r="O28" i="9" l="1"/>
  <c r="M28" i="9"/>
  <c r="I28" i="9"/>
  <c r="G28" i="9"/>
  <c r="F28" i="9"/>
  <c r="D28" i="9"/>
  <c r="C28" i="9"/>
  <c r="H27" i="9"/>
  <c r="E27" i="9"/>
  <c r="C27" i="9"/>
  <c r="U26" i="9"/>
  <c r="T26" i="9"/>
  <c r="S26" i="9"/>
  <c r="R26" i="9"/>
  <c r="Q26" i="9"/>
  <c r="P26" i="9"/>
  <c r="N26" i="9"/>
  <c r="M26" i="9"/>
  <c r="I26" i="9"/>
  <c r="G26" i="9"/>
  <c r="F26" i="9"/>
  <c r="D26" i="9"/>
  <c r="C26" i="9"/>
  <c r="O24" i="9"/>
  <c r="M24" i="9"/>
  <c r="L24" i="9"/>
  <c r="J24" i="9"/>
  <c r="F24" i="9"/>
  <c r="D24" i="9"/>
  <c r="C24" i="9"/>
  <c r="K23" i="9"/>
  <c r="E23" i="9"/>
  <c r="C23" i="9"/>
  <c r="U22" i="9"/>
  <c r="T22" i="9"/>
  <c r="S22" i="9"/>
  <c r="R22" i="9"/>
  <c r="Q22" i="9"/>
  <c r="P22" i="9"/>
  <c r="N22" i="9"/>
  <c r="M22" i="9"/>
  <c r="L22" i="9"/>
  <c r="J22" i="9"/>
  <c r="F22" i="9"/>
  <c r="D22" i="9"/>
  <c r="C22" i="9"/>
  <c r="G17" i="9" s="1"/>
  <c r="G21" i="9" s="1"/>
  <c r="G25" i="9" s="1"/>
  <c r="O20" i="9"/>
  <c r="M20" i="9"/>
  <c r="L20" i="9"/>
  <c r="J20" i="9"/>
  <c r="I20" i="9"/>
  <c r="G20" i="9"/>
  <c r="C20" i="9"/>
  <c r="K19" i="9"/>
  <c r="H19" i="9"/>
  <c r="C19" i="9"/>
  <c r="U18" i="9"/>
  <c r="S18" i="9"/>
  <c r="R18" i="9"/>
  <c r="Q18" i="9"/>
  <c r="P18" i="9"/>
  <c r="N18" i="9"/>
  <c r="M18" i="9"/>
  <c r="L18" i="9"/>
  <c r="J18" i="9"/>
  <c r="I18" i="9"/>
  <c r="G18" i="9"/>
  <c r="C18" i="9"/>
  <c r="T18" i="9" s="1"/>
  <c r="J17" i="9"/>
  <c r="J21" i="9" s="1"/>
  <c r="J25" i="9" s="1"/>
  <c r="D17" i="9"/>
  <c r="D21" i="9" s="1"/>
  <c r="D25" i="9" s="1"/>
  <c r="C13" i="9"/>
  <c r="C11" i="9"/>
  <c r="C9" i="9"/>
  <c r="C7" i="9"/>
  <c r="C5" i="9"/>
  <c r="C3" i="9"/>
  <c r="AF34" i="8" l="1"/>
  <c r="AE34" i="8"/>
  <c r="AD34" i="8"/>
  <c r="AC34" i="8"/>
  <c r="AB34" i="8"/>
  <c r="V34" i="8"/>
  <c r="P34" i="8"/>
  <c r="F34" i="8"/>
  <c r="AF33" i="8"/>
  <c r="AE33" i="8"/>
  <c r="AD33" i="8"/>
  <c r="AC33" i="8"/>
  <c r="AB33" i="8"/>
  <c r="V33" i="8"/>
  <c r="P33" i="8"/>
  <c r="F33" i="8"/>
  <c r="AF32" i="8"/>
  <c r="AE32" i="8"/>
  <c r="AD32" i="8"/>
  <c r="AC32" i="8"/>
  <c r="AB32" i="8"/>
  <c r="V32" i="8"/>
  <c r="P32" i="8"/>
  <c r="F32" i="8"/>
  <c r="AF31" i="8"/>
  <c r="AE31" i="8"/>
  <c r="AD31" i="8"/>
  <c r="AC31" i="8"/>
  <c r="AB31" i="8"/>
  <c r="V31" i="8"/>
  <c r="P31" i="8"/>
  <c r="F31" i="8"/>
  <c r="AF30" i="8"/>
  <c r="AE30" i="8"/>
  <c r="AD30" i="8"/>
  <c r="AC30" i="8"/>
  <c r="AB30" i="8"/>
  <c r="V30" i="8"/>
  <c r="P30" i="8"/>
  <c r="F30" i="8"/>
  <c r="AF29" i="8"/>
  <c r="AE29" i="8"/>
  <c r="AD29" i="8"/>
  <c r="AC29" i="8"/>
  <c r="AB29" i="8"/>
  <c r="V29" i="8"/>
  <c r="P29" i="8"/>
  <c r="F29" i="8"/>
  <c r="AF28" i="8"/>
  <c r="AE28" i="8"/>
  <c r="AD28" i="8"/>
  <c r="AC28" i="8"/>
  <c r="AB28" i="8"/>
  <c r="V28" i="8"/>
  <c r="P28" i="8"/>
  <c r="F28" i="8"/>
  <c r="AF27" i="8"/>
  <c r="AE27" i="8"/>
  <c r="AD27" i="8"/>
  <c r="AC27" i="8"/>
  <c r="AB27" i="8"/>
  <c r="V27" i="8"/>
  <c r="P27" i="8"/>
  <c r="F27" i="8"/>
  <c r="AF26" i="8"/>
  <c r="AE26" i="8"/>
  <c r="AD26" i="8"/>
  <c r="AC26" i="8"/>
  <c r="AB26" i="8"/>
  <c r="V26" i="8"/>
  <c r="P26" i="8"/>
  <c r="F26" i="8"/>
  <c r="AF25" i="8"/>
  <c r="AE25" i="8"/>
  <c r="AD25" i="8"/>
  <c r="AC25" i="8"/>
  <c r="AB25" i="8"/>
  <c r="V25" i="8"/>
  <c r="P25" i="8"/>
  <c r="F25" i="8"/>
  <c r="AF24" i="8"/>
  <c r="AE24" i="8"/>
  <c r="AD24" i="8"/>
  <c r="AC24" i="8"/>
  <c r="AB24" i="8"/>
  <c r="V24" i="8"/>
  <c r="P24" i="8"/>
  <c r="F24" i="8"/>
  <c r="AF23" i="8"/>
  <c r="AE23" i="8"/>
  <c r="AD23" i="8"/>
  <c r="AC23" i="8"/>
  <c r="AB23" i="8"/>
  <c r="V23" i="8"/>
  <c r="P23" i="8"/>
  <c r="F23" i="8"/>
  <c r="AF22" i="8"/>
  <c r="AE22" i="8"/>
  <c r="AD22" i="8"/>
  <c r="AC22" i="8"/>
  <c r="AB22" i="8"/>
  <c r="V22" i="8"/>
  <c r="P22" i="8"/>
  <c r="F22" i="8"/>
  <c r="AF21" i="8"/>
  <c r="AE21" i="8"/>
  <c r="AD21" i="8"/>
  <c r="AC21" i="8"/>
  <c r="AB21" i="8"/>
  <c r="V21" i="8"/>
  <c r="P21" i="8"/>
  <c r="F21" i="8"/>
  <c r="AF20" i="8"/>
  <c r="AE20" i="8"/>
  <c r="AD20" i="8"/>
  <c r="AC20" i="8"/>
  <c r="AB20" i="8"/>
  <c r="V20" i="8"/>
  <c r="P20" i="8"/>
  <c r="F20" i="8"/>
  <c r="AF19" i="8"/>
  <c r="AE19" i="8"/>
  <c r="AD19" i="8"/>
  <c r="AC19" i="8"/>
  <c r="AB19" i="8"/>
  <c r="V19" i="8"/>
  <c r="P19" i="8"/>
  <c r="F19" i="8"/>
  <c r="AF18" i="8"/>
  <c r="AE18" i="8"/>
  <c r="AD18" i="8"/>
  <c r="AC18" i="8"/>
  <c r="AB18" i="8"/>
  <c r="V18" i="8"/>
  <c r="P18" i="8"/>
  <c r="F18" i="8"/>
  <c r="AF17" i="8"/>
  <c r="AE17" i="8"/>
  <c r="AD17" i="8"/>
  <c r="AC17" i="8"/>
  <c r="AB17" i="8"/>
  <c r="V17" i="8"/>
  <c r="P17" i="8"/>
  <c r="F17" i="8"/>
  <c r="AF16" i="8"/>
  <c r="AE16" i="8"/>
  <c r="AD16" i="8"/>
  <c r="AC16" i="8"/>
  <c r="AB16" i="8"/>
  <c r="V16" i="8"/>
  <c r="P16" i="8"/>
  <c r="F16" i="8"/>
  <c r="AF15" i="8"/>
  <c r="AE15" i="8"/>
  <c r="AD15" i="8"/>
  <c r="AC15" i="8"/>
  <c r="AB15" i="8"/>
  <c r="V15" i="8"/>
  <c r="P15" i="8"/>
  <c r="F15" i="8"/>
  <c r="AF14" i="8"/>
  <c r="AE14" i="8"/>
  <c r="AD14" i="8"/>
  <c r="AC14" i="8"/>
  <c r="AB14" i="8"/>
  <c r="V14" i="8"/>
  <c r="P14" i="8"/>
  <c r="F14" i="8"/>
  <c r="AF13" i="8"/>
  <c r="AE13" i="8"/>
  <c r="AD13" i="8"/>
  <c r="AC13" i="8"/>
  <c r="AB13" i="8"/>
  <c r="V13" i="8"/>
  <c r="P13" i="8"/>
  <c r="F13" i="8"/>
  <c r="AF12" i="8"/>
  <c r="AE12" i="8"/>
  <c r="AD12" i="8"/>
  <c r="AC12" i="8"/>
  <c r="AB12" i="8"/>
  <c r="V12" i="8"/>
  <c r="P12" i="8"/>
  <c r="F12" i="8"/>
  <c r="AF11" i="8"/>
  <c r="AE11" i="8"/>
  <c r="AD11" i="8"/>
  <c r="AC11" i="8"/>
  <c r="AB11" i="8"/>
  <c r="V11" i="8"/>
  <c r="P11" i="8"/>
  <c r="F11" i="8"/>
  <c r="AF10" i="8"/>
  <c r="AE10" i="8"/>
  <c r="AD10" i="8"/>
  <c r="AC10" i="8"/>
  <c r="AB10" i="8"/>
  <c r="V10" i="8"/>
  <c r="P10" i="8"/>
  <c r="F10" i="8"/>
  <c r="AF9" i="8"/>
  <c r="AE9" i="8"/>
  <c r="AD9" i="8"/>
  <c r="AC9" i="8"/>
  <c r="AB9" i="8"/>
  <c r="V9" i="8"/>
  <c r="P9" i="8"/>
  <c r="F9" i="8"/>
  <c r="AF8" i="8"/>
  <c r="AE8" i="8"/>
  <c r="AD8" i="8"/>
  <c r="AC8" i="8"/>
  <c r="AB8" i="8"/>
  <c r="V8" i="8"/>
  <c r="P8" i="8"/>
  <c r="F8" i="8"/>
  <c r="AF7" i="8"/>
  <c r="AE7" i="8"/>
  <c r="AD7" i="8"/>
  <c r="AC7" i="8"/>
  <c r="AB7" i="8"/>
  <c r="V7" i="8"/>
  <c r="P7" i="8"/>
  <c r="F7" i="8"/>
</calcChain>
</file>

<file path=xl/sharedStrings.xml><?xml version="1.0" encoding="utf-8"?>
<sst xmlns="http://schemas.openxmlformats.org/spreadsheetml/2006/main" count="241" uniqueCount="105">
  <si>
    <t>CDBVM</t>
  </si>
  <si>
    <t>SAISON 2021 / 2022</t>
  </si>
  <si>
    <t>CADRE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</si>
  <si>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</si>
  <si>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</si>
  <si>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</si>
  <si>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</si>
  <si>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</si>
  <si>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</si>
  <si>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</si>
  <si>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</si>
  <si>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</si>
  <si>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</si>
  <si>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</si>
  <si>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</si>
  <si>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</si>
  <si>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</si>
  <si>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</si>
  <si>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</si>
  <si>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</si>
  <si>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</si>
  <si>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</si>
  <si>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</si>
  <si>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</si>
  <si>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</si>
  <si>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</si>
  <si>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</si>
  <si>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PEYROLE Philippe</t>
  </si>
  <si>
    <t>PEYROLE</t>
  </si>
  <si>
    <t>PHILIPPE</t>
  </si>
  <si>
    <t>LIVRY</t>
  </si>
  <si>
    <t>DAIRE Eric</t>
  </si>
  <si>
    <t>DAIRE</t>
  </si>
  <si>
    <t>ERIC</t>
  </si>
  <si>
    <t>ABASM</t>
  </si>
  <si>
    <t>19/20</t>
  </si>
  <si>
    <t>FINALISTE</t>
  </si>
  <si>
    <t>PONCE Frédéric</t>
  </si>
  <si>
    <t>PONCE</t>
  </si>
  <si>
    <t>FREDERIC</t>
  </si>
  <si>
    <t>ABMA</t>
  </si>
  <si>
    <t>21/22</t>
  </si>
  <si>
    <t/>
  </si>
  <si>
    <t>PIVONET Francis</t>
  </si>
  <si>
    <t>PIVONET</t>
  </si>
  <si>
    <t>FRANCIS</t>
  </si>
  <si>
    <t>MA PHUOC Bich</t>
  </si>
  <si>
    <t>MA PHUOC</t>
  </si>
  <si>
    <t>BICH</t>
  </si>
  <si>
    <t>18/19</t>
  </si>
  <si>
    <t>BEAUCHER Alain</t>
  </si>
  <si>
    <t>BEAUCHER</t>
  </si>
  <si>
    <t>ALAIN</t>
  </si>
  <si>
    <t>17/18</t>
  </si>
  <si>
    <t>WEILL Denis</t>
  </si>
  <si>
    <t>WEILL</t>
  </si>
  <si>
    <t>DENIS</t>
  </si>
  <si>
    <t>KEREBEL Eric</t>
  </si>
  <si>
    <t xml:space="preserve">KEREBEL </t>
  </si>
  <si>
    <t>GOUVEIA Victor</t>
  </si>
  <si>
    <t>GOUVEIA</t>
  </si>
  <si>
    <t>VICTOR</t>
  </si>
  <si>
    <t>BOISSET Jean Pierre</t>
  </si>
  <si>
    <t>BOISSET</t>
  </si>
  <si>
    <t>JEAN PIERRE</t>
  </si>
  <si>
    <t>RAOULT Pierre Jean</t>
  </si>
  <si>
    <t>RAOULT</t>
  </si>
  <si>
    <t>PIERRE JEAN</t>
  </si>
  <si>
    <t>LUCAS Philippe</t>
  </si>
  <si>
    <t xml:space="preserve">LUCAS </t>
  </si>
  <si>
    <t>16/17</t>
  </si>
  <si>
    <t>LEMONIER Thierry</t>
  </si>
  <si>
    <t>LEMONIER</t>
  </si>
  <si>
    <t>THIERRY</t>
  </si>
  <si>
    <t>LECLERC Michel</t>
  </si>
  <si>
    <t>LECLERC</t>
  </si>
  <si>
    <t>MICHEL</t>
  </si>
  <si>
    <t>DELAPLACE Emmanuel</t>
  </si>
  <si>
    <t>LOURDOU Gérard</t>
  </si>
  <si>
    <t>FERNANDEZ ALVES Francisco</t>
  </si>
  <si>
    <t>LABOUREAU Véronique</t>
  </si>
  <si>
    <t>PIBOURDIN Eric</t>
  </si>
  <si>
    <t>CHAMPY Philippe</t>
  </si>
  <si>
    <t xml:space="preserve">CHAMPY </t>
  </si>
  <si>
    <t xml:space="preserve"> </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</si>
  <si>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</si>
  <si>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</si>
  <si>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</si>
  <si>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</si>
  <si>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</si>
  <si>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</si>
  <si>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</si>
  <si>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</si>
  <si>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</si>
  <si>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</si>
  <si>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</si>
  <si>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</si>
  <si>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</si>
  <si>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</si>
  <si>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</si>
  <si>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</si>
  <si>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</si>
  <si>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</si>
  <si>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</si>
  <si>
    <t>Sélectionnés en finale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</si>
</sst>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s>
  <borders count="45">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26">
    <xf numFmtId="0" fontId="0" fillId="0" borderId="0" xfId="0"/>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4" fillId="0" borderId="6" xfId="2" applyBorder="1" applyAlignment="1">
      <alignment horizontal="center"/>
    </xf>
    <xf numFmtId="17" fontId="7" fillId="0" borderId="6" xfId="2" applyNumberFormat="1" applyFont="1" applyBorder="1" applyAlignment="1">
      <alignment horizontal="center"/>
    </xf>
    <xf numFmtId="2"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164"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7" borderId="6" xfId="2" applyFont="1" applyFill="1" applyBorder="1" applyAlignment="1" applyProtection="1">
      <alignment horizontal="center" vertical="center"/>
      <protection locked="0"/>
    </xf>
    <xf numFmtId="2" fontId="8" fillId="7" borderId="6" xfId="2" applyNumberFormat="1"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applyAlignment="1">
      <alignment horizontal="left"/>
    </xf>
    <xf numFmtId="0" fontId="4" fillId="7" borderId="9" xfId="2" applyFill="1" applyBorder="1" applyAlignment="1" applyProtection="1">
      <alignment horizontal="center" vertical="center"/>
      <protection hidden="1"/>
    </xf>
    <xf numFmtId="2" fontId="4" fillId="7" borderId="9" xfId="2" applyNumberFormat="1" applyFill="1" applyBorder="1" applyAlignment="1" applyProtection="1">
      <alignment horizontal="center" vertical="center"/>
      <protection hidden="1"/>
    </xf>
    <xf numFmtId="1" fontId="4" fillId="7" borderId="9" xfId="2" applyNumberFormat="1" applyFill="1" applyBorder="1" applyAlignment="1" applyProtection="1">
      <alignment horizontal="center" vertical="center"/>
      <protection hidden="1"/>
    </xf>
    <xf numFmtId="2" fontId="4" fillId="7" borderId="6" xfId="2" applyNumberFormat="1" applyFill="1" applyBorder="1" applyAlignment="1" applyProtection="1">
      <alignment horizontal="center" vertical="center"/>
      <protection hidden="1"/>
    </xf>
    <xf numFmtId="0" fontId="8" fillId="7" borderId="6" xfId="2" applyFont="1" applyFill="1" applyBorder="1" applyAlignment="1" applyProtection="1">
      <alignment horizontal="center" vertical="center" wrapText="1"/>
      <protection locked="0"/>
    </xf>
    <xf numFmtId="0" fontId="8" fillId="7" borderId="7" xfId="2" applyFont="1" applyFill="1" applyBorder="1" applyAlignment="1" applyProtection="1">
      <alignment horizontal="center" vertical="center"/>
      <protection locked="0"/>
    </xf>
    <xf numFmtId="2" fontId="8" fillId="7" borderId="7" xfId="2" applyNumberFormat="1" applyFont="1" applyFill="1" applyBorder="1" applyAlignment="1" applyProtection="1">
      <alignment horizontal="center" vertical="center"/>
      <protection locked="0"/>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49" fontId="7" fillId="0" borderId="6" xfId="2" applyNumberFormat="1" applyFont="1" applyBorder="1" applyAlignment="1">
      <alignment horizontal="center"/>
    </xf>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1" fillId="0" borderId="10"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1" xfId="1" applyFont="1" applyBorder="1" applyAlignment="1" applyProtection="1">
      <alignment horizontal="center" vertical="center"/>
      <protection hidden="1"/>
    </xf>
    <xf numFmtId="0" fontId="10" fillId="0" borderId="12" xfId="1" applyFont="1" applyBorder="1" applyAlignment="1" applyProtection="1">
      <alignment horizontal="center" vertical="center"/>
      <protection hidden="1"/>
    </xf>
    <xf numFmtId="0" fontId="7" fillId="0" borderId="12" xfId="1" applyFont="1" applyBorder="1" applyAlignment="1" applyProtection="1">
      <alignment horizontal="center" vertical="center"/>
      <protection hidden="1"/>
    </xf>
    <xf numFmtId="0" fontId="10" fillId="0" borderId="12" xfId="1" applyFont="1" applyBorder="1" applyAlignment="1" applyProtection="1">
      <alignment vertical="center"/>
      <protection hidden="1"/>
    </xf>
    <xf numFmtId="0" fontId="10" fillId="0" borderId="12"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3" xfId="1" applyBorder="1" applyProtection="1">
      <protection hidden="1"/>
    </xf>
    <xf numFmtId="0" fontId="1" fillId="0" borderId="14" xfId="1" applyBorder="1" applyAlignment="1" applyProtection="1">
      <alignment horizontal="center" vertical="center"/>
      <protection hidden="1"/>
    </xf>
    <xf numFmtId="0" fontId="1" fillId="0" borderId="14" xfId="1" applyBorder="1" applyAlignment="1" applyProtection="1">
      <alignment horizontal="justify" vertical="justify"/>
      <protection hidden="1"/>
    </xf>
    <xf numFmtId="0" fontId="1" fillId="0" borderId="14" xfId="1" applyBorder="1" applyProtection="1">
      <protection hidden="1"/>
    </xf>
    <xf numFmtId="0" fontId="1" fillId="0" borderId="15" xfId="1" applyBorder="1" applyProtection="1">
      <protection hidden="1"/>
    </xf>
    <xf numFmtId="0" fontId="12" fillId="0" borderId="16" xfId="1" applyFont="1" applyBorder="1" applyAlignment="1" applyProtection="1">
      <alignment horizontal="left"/>
      <protection hidden="1"/>
    </xf>
    <xf numFmtId="0" fontId="12" fillId="0" borderId="17"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2" fillId="0" borderId="17" xfId="1" applyFont="1" applyBorder="1" applyAlignment="1" applyProtection="1">
      <alignment horizontal="left" vertical="center"/>
      <protection hidden="1"/>
    </xf>
    <xf numFmtId="0" fontId="12" fillId="0" borderId="16"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6" xfId="1" applyBorder="1" applyProtection="1">
      <protection hidden="1"/>
    </xf>
    <xf numFmtId="0" fontId="1" fillId="0" borderId="17" xfId="1" applyBorder="1" applyProtection="1">
      <protection hidden="1"/>
    </xf>
    <xf numFmtId="0" fontId="3" fillId="0" borderId="18" xfId="1" applyFont="1" applyBorder="1" applyAlignment="1" applyProtection="1">
      <alignment horizontal="center" vertical="center" wrapText="1"/>
      <protection hidden="1"/>
    </xf>
    <xf numFmtId="0" fontId="16" fillId="10" borderId="18"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 fillId="0" borderId="23" xfId="1" applyBorder="1" applyAlignment="1" applyProtection="1">
      <alignment horizontal="center" vertical="center" wrapText="1"/>
      <protection hidden="1"/>
    </xf>
    <xf numFmtId="0" fontId="1" fillId="0" borderId="24" xfId="1" applyBorder="1" applyAlignment="1" applyProtection="1">
      <alignment horizontal="center" vertical="center"/>
      <protection hidden="1"/>
    </xf>
    <xf numFmtId="0" fontId="1" fillId="0" borderId="24" xfId="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8" fillId="10" borderId="23" xfId="1" applyFont="1" applyFill="1" applyBorder="1" applyAlignment="1" applyProtection="1">
      <alignment horizontal="center" vertical="center"/>
      <protection hidden="1"/>
    </xf>
    <xf numFmtId="0" fontId="12" fillId="10" borderId="20" xfId="1" applyFont="1" applyFill="1" applyBorder="1" applyAlignment="1" applyProtection="1">
      <alignment horizontal="center" vertical="center"/>
      <protection hidden="1"/>
    </xf>
    <xf numFmtId="0" fontId="12" fillId="10" borderId="14" xfId="1" applyFont="1" applyFill="1" applyBorder="1" applyAlignment="1" applyProtection="1">
      <alignment horizontal="center" vertical="center"/>
      <protection hidden="1"/>
    </xf>
    <xf numFmtId="0" fontId="12" fillId="10" borderId="21" xfId="1" applyFont="1" applyFill="1" applyBorder="1" applyAlignment="1" applyProtection="1">
      <alignment horizontal="center" vertical="center"/>
      <protection hidden="1"/>
    </xf>
    <xf numFmtId="0" fontId="12" fillId="10" borderId="24" xfId="1" applyFont="1" applyFill="1" applyBorder="1" applyAlignment="1" applyProtection="1">
      <alignment horizontal="center" vertical="center"/>
      <protection hidden="1"/>
    </xf>
    <xf numFmtId="0" fontId="12" fillId="10" borderId="25" xfId="1" applyFont="1" applyFill="1" applyBorder="1" applyAlignment="1" applyProtection="1">
      <alignment horizontal="center" vertical="center"/>
      <protection hidden="1"/>
    </xf>
    <xf numFmtId="0" fontId="19" fillId="10" borderId="26" xfId="1" applyFont="1" applyFill="1" applyBorder="1" applyAlignment="1" applyProtection="1">
      <alignment horizontal="center" vertical="center"/>
      <protection hidden="1"/>
    </xf>
    <xf numFmtId="164" fontId="12" fillId="10" borderId="28" xfId="1" applyNumberFormat="1" applyFont="1" applyFill="1" applyBorder="1" applyAlignment="1" applyProtection="1">
      <alignment horizontal="center" vertical="center"/>
      <protection hidden="1"/>
    </xf>
    <xf numFmtId="0" fontId="21" fillId="10" borderId="29" xfId="1" applyFont="1" applyFill="1" applyBorder="1" applyAlignment="1" applyProtection="1">
      <alignment horizontal="center" vertical="center"/>
      <protection hidden="1"/>
    </xf>
    <xf numFmtId="0" fontId="12" fillId="10" borderId="31"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0" xfId="1" applyFont="1" applyFill="1" applyBorder="1" applyAlignment="1" applyProtection="1">
      <alignment horizontal="center" vertical="center"/>
      <protection hidden="1"/>
    </xf>
    <xf numFmtId="0" fontId="18" fillId="10" borderId="37" xfId="1" applyFont="1" applyFill="1" applyBorder="1" applyAlignment="1" applyProtection="1">
      <alignment horizontal="center" vertical="center"/>
      <protection hidden="1"/>
    </xf>
    <xf numFmtId="0" fontId="12"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6" fillId="11" borderId="18"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8" fillId="11" borderId="23" xfId="1" applyFont="1" applyFill="1" applyBorder="1" applyAlignment="1" applyProtection="1">
      <alignment horizontal="center" vertical="center"/>
      <protection hidden="1"/>
    </xf>
    <xf numFmtId="0" fontId="12" fillId="11" borderId="24" xfId="1" applyFont="1" applyFill="1" applyBorder="1" applyAlignment="1" applyProtection="1">
      <alignment horizontal="center" vertical="center"/>
      <protection hidden="1"/>
    </xf>
    <xf numFmtId="0" fontId="12" fillId="11" borderId="20" xfId="1" applyFont="1" applyFill="1" applyBorder="1" applyAlignment="1" applyProtection="1">
      <alignment horizontal="center" vertical="center"/>
      <protection hidden="1"/>
    </xf>
    <xf numFmtId="0" fontId="12" fillId="11" borderId="14" xfId="1" applyFont="1" applyFill="1" applyBorder="1" applyAlignment="1" applyProtection="1">
      <alignment horizontal="center" vertical="center"/>
      <protection hidden="1"/>
    </xf>
    <xf numFmtId="0" fontId="12" fillId="11" borderId="21" xfId="1" applyFont="1" applyFill="1" applyBorder="1" applyAlignment="1" applyProtection="1">
      <alignment horizontal="center" vertical="center"/>
      <protection hidden="1"/>
    </xf>
    <xf numFmtId="0" fontId="12" fillId="11" borderId="25" xfId="1" applyFont="1" applyFill="1" applyBorder="1" applyAlignment="1" applyProtection="1">
      <alignment horizontal="center" vertical="center"/>
      <protection hidden="1"/>
    </xf>
    <xf numFmtId="0" fontId="19" fillId="11" borderId="26" xfId="1" applyFont="1" applyFill="1" applyBorder="1" applyAlignment="1" applyProtection="1">
      <alignment horizontal="center" vertical="center"/>
      <protection hidden="1"/>
    </xf>
    <xf numFmtId="164" fontId="12" fillId="11" borderId="28" xfId="1" applyNumberFormat="1" applyFont="1" applyFill="1" applyBorder="1" applyAlignment="1" applyProtection="1">
      <alignment horizontal="center" vertical="center"/>
      <protection hidden="1"/>
    </xf>
    <xf numFmtId="0" fontId="21" fillId="11" borderId="29"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1"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2" fillId="11" borderId="30"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8" fillId="11" borderId="37" xfId="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38"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6" fillId="12" borderId="18"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8" fillId="12" borderId="23" xfId="1" applyFont="1" applyFill="1" applyBorder="1" applyAlignment="1" applyProtection="1">
      <alignment horizontal="center" vertical="center"/>
      <protection hidden="1"/>
    </xf>
    <xf numFmtId="0" fontId="12" fillId="12" borderId="24" xfId="1" applyFont="1" applyFill="1" applyBorder="1" applyAlignment="1" applyProtection="1">
      <alignment horizontal="center" vertical="center"/>
      <protection hidden="1"/>
    </xf>
    <xf numFmtId="0" fontId="12" fillId="12" borderId="20" xfId="1" applyFont="1" applyFill="1" applyBorder="1" applyAlignment="1" applyProtection="1">
      <alignment horizontal="center" vertical="center"/>
      <protection hidden="1"/>
    </xf>
    <xf numFmtId="0" fontId="12" fillId="12" borderId="14" xfId="1" applyFont="1" applyFill="1" applyBorder="1" applyAlignment="1" applyProtection="1">
      <alignment horizontal="center" vertical="center"/>
      <protection hidden="1"/>
    </xf>
    <xf numFmtId="0" fontId="12" fillId="12" borderId="15" xfId="1" applyFont="1" applyFill="1" applyBorder="1" applyAlignment="1" applyProtection="1">
      <alignment horizontal="center" vertical="center"/>
      <protection hidden="1"/>
    </xf>
    <xf numFmtId="0" fontId="19" fillId="12" borderId="26" xfId="1" applyFont="1" applyFill="1" applyBorder="1" applyAlignment="1" applyProtection="1">
      <alignment horizontal="center" vertical="center"/>
      <protection hidden="1"/>
    </xf>
    <xf numFmtId="164" fontId="12" fillId="12" borderId="28" xfId="1" applyNumberFormat="1" applyFont="1" applyFill="1" applyBorder="1" applyAlignment="1" applyProtection="1">
      <alignment horizontal="center" vertical="center"/>
      <protection hidden="1"/>
    </xf>
    <xf numFmtId="0" fontId="21" fillId="12" borderId="29"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1"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8" fillId="12" borderId="37" xfId="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0" fontId="12" fillId="12" borderId="41" xfId="1" applyFont="1" applyFill="1" applyBorder="1" applyAlignment="1" applyProtection="1">
      <alignment horizontal="center" vertical="center"/>
      <protection hidden="1"/>
    </xf>
    <xf numFmtId="0" fontId="12" fillId="12" borderId="38"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4" xfId="1" applyFont="1" applyFill="1" applyBorder="1" applyAlignment="1" applyProtection="1">
      <alignment horizontal="center" vertical="center"/>
      <protection hidden="1"/>
    </xf>
    <xf numFmtId="0" fontId="1" fillId="0" borderId="43" xfId="1" applyBorder="1" applyProtection="1">
      <protection hidden="1"/>
    </xf>
    <xf numFmtId="0" fontId="1" fillId="0" borderId="39" xfId="1" applyBorder="1" applyAlignment="1" applyProtection="1">
      <alignment horizontal="center" vertical="center"/>
      <protection hidden="1"/>
    </xf>
    <xf numFmtId="0" fontId="1" fillId="0" borderId="39" xfId="1" applyBorder="1" applyAlignment="1" applyProtection="1">
      <alignment horizontal="justify" vertical="justify"/>
      <protection hidden="1"/>
    </xf>
    <xf numFmtId="0" fontId="1" fillId="0" borderId="39" xfId="1" applyBorder="1" applyProtection="1">
      <protection hidden="1"/>
    </xf>
    <xf numFmtId="0" fontId="1" fillId="0" borderId="44" xfId="1" applyBorder="1" applyProtection="1">
      <protection hidden="1"/>
    </xf>
    <xf numFmtId="0" fontId="1" fillId="13" borderId="5" xfId="1" applyFill="1" applyBorder="1" applyAlignment="1" applyProtection="1">
      <alignment horizontal="center"/>
      <protection hidden="1"/>
    </xf>
    <xf numFmtId="1" fontId="8" fillId="0" borderId="6" xfId="2" applyNumberFormat="1" applyFont="1" applyBorder="1" applyAlignment="1">
      <alignment horizontal="center"/>
    </xf>
    <xf numFmtId="1" fontId="8" fillId="7" borderId="6" xfId="2" applyNumberFormat="1" applyFont="1" applyFill="1" applyBorder="1" applyAlignment="1">
      <alignment horizontal="center"/>
    </xf>
    <xf numFmtId="0" fontId="4" fillId="8" borderId="7" xfId="2" applyFill="1" applyBorder="1" applyAlignment="1" applyProtection="1">
      <alignment horizontal="center" vertical="center"/>
      <protection hidden="1"/>
    </xf>
    <xf numFmtId="2" fontId="4" fillId="8" borderId="7" xfId="2" applyNumberFormat="1" applyFill="1" applyBorder="1" applyAlignment="1" applyProtection="1">
      <alignment horizontal="center" vertical="center"/>
      <protection hidden="1"/>
    </xf>
    <xf numFmtId="1" fontId="4" fillId="8" borderId="7" xfId="2" applyNumberFormat="1" applyFill="1" applyBorder="1" applyAlignment="1" applyProtection="1">
      <alignment horizontal="center" vertical="center"/>
      <protection hidden="1"/>
    </xf>
    <xf numFmtId="0" fontId="1" fillId="13" borderId="0" xfId="1" applyFill="1" applyProtection="1">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41" xfId="1" applyFont="1" applyFill="1" applyBorder="1" applyAlignment="1" applyProtection="1">
      <alignment horizontal="center" vertical="center"/>
      <protection hidden="1"/>
    </xf>
    <xf numFmtId="0" fontId="20" fillId="12" borderId="30"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17" fillId="12" borderId="33"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164" fontId="12" fillId="12" borderId="43" xfId="1" applyNumberFormat="1" applyFont="1" applyFill="1" applyBorder="1" applyAlignment="1" applyProtection="1">
      <alignment horizontal="center" vertical="center"/>
      <protection hidden="1"/>
    </xf>
    <xf numFmtId="164" fontId="12" fillId="12" borderId="40" xfId="1" applyNumberFormat="1" applyFont="1" applyFill="1" applyBorder="1" applyAlignment="1" applyProtection="1">
      <alignment horizontal="center" vertical="center"/>
      <protection hidden="1"/>
    </xf>
    <xf numFmtId="1" fontId="12" fillId="12" borderId="38" xfId="1" applyNumberFormat="1" applyFont="1" applyFill="1" applyBorder="1" applyAlignment="1" applyProtection="1">
      <alignment horizontal="center" vertical="center"/>
      <protection hidden="1"/>
    </xf>
    <xf numFmtId="1" fontId="12" fillId="12" borderId="44" xfId="1" applyNumberFormat="1" applyFont="1" applyFill="1" applyBorder="1" applyAlignment="1" applyProtection="1">
      <alignment horizontal="center" vertical="center"/>
      <protection hidden="1"/>
    </xf>
    <xf numFmtId="0" fontId="15" fillId="10" borderId="19" xfId="1" applyFont="1" applyFill="1" applyBorder="1" applyAlignment="1" applyProtection="1">
      <alignment horizontal="center" vertical="center"/>
      <protection hidden="1"/>
    </xf>
    <xf numFmtId="0" fontId="15" fillId="11" borderId="19" xfId="1" applyFont="1" applyFill="1" applyBorder="1" applyAlignment="1" applyProtection="1">
      <alignment horizontal="center" vertical="center"/>
      <protection hidden="1"/>
    </xf>
    <xf numFmtId="0" fontId="15" fillId="12" borderId="19" xfId="1" applyFont="1" applyFill="1" applyBorder="1" applyAlignment="1" applyProtection="1">
      <alignment horizontal="center" vertical="center"/>
      <protection hidden="1"/>
    </xf>
    <xf numFmtId="0" fontId="15" fillId="12" borderId="20" xfId="1" applyFont="1" applyFill="1" applyBorder="1" applyAlignment="1" applyProtection="1">
      <alignment horizontal="center" vertical="center"/>
      <protection hidden="1"/>
    </xf>
    <xf numFmtId="0" fontId="17" fillId="12" borderId="20" xfId="1" applyFont="1" applyFill="1" applyBorder="1" applyAlignment="1" applyProtection="1">
      <alignment horizontal="center" vertical="center"/>
      <protection hidden="1"/>
    </xf>
    <xf numFmtId="0" fontId="17" fillId="12" borderId="21" xfId="1" applyFont="1" applyFill="1" applyBorder="1" applyAlignment="1" applyProtection="1">
      <alignment horizontal="center" vertical="center"/>
      <protection hidden="1"/>
    </xf>
    <xf numFmtId="0" fontId="12" fillId="12" borderId="27"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0" fontId="20" fillId="12" borderId="29" xfId="1" applyFont="1" applyFill="1" applyBorder="1" applyAlignment="1" applyProtection="1">
      <alignment horizontal="center" vertical="center"/>
      <protection hidden="1"/>
    </xf>
    <xf numFmtId="0" fontId="20" fillId="12" borderId="37"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0" fontId="20" fillId="11" borderId="29" xfId="1" applyFont="1" applyFill="1" applyBorder="1" applyAlignment="1" applyProtection="1">
      <alignment horizontal="center" vertical="center"/>
      <protection hidden="1"/>
    </xf>
    <xf numFmtId="0" fontId="20" fillId="11" borderId="37"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41" xfId="1" applyFont="1" applyFill="1" applyBorder="1" applyAlignment="1" applyProtection="1">
      <alignment horizontal="center" vertical="center"/>
      <protection hidden="1"/>
    </xf>
    <xf numFmtId="0" fontId="20" fillId="11" borderId="30"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17" fillId="11" borderId="33"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164" fontId="12" fillId="11" borderId="43" xfId="1" applyNumberFormat="1" applyFont="1" applyFill="1" applyBorder="1" applyAlignment="1" applyProtection="1">
      <alignment horizontal="center" vertical="center"/>
      <protection hidden="1"/>
    </xf>
    <xf numFmtId="164" fontId="12" fillId="11" borderId="40" xfId="1" applyNumberFormat="1" applyFont="1" applyFill="1" applyBorder="1" applyAlignment="1" applyProtection="1">
      <alignment horizontal="center" vertical="center"/>
      <protection hidden="1"/>
    </xf>
    <xf numFmtId="1" fontId="12" fillId="11" borderId="38" xfId="1" applyNumberFormat="1" applyFont="1" applyFill="1" applyBorder="1" applyAlignment="1" applyProtection="1">
      <alignment horizontal="center" vertical="center"/>
      <protection hidden="1"/>
    </xf>
    <xf numFmtId="1" fontId="12" fillId="11" borderId="44" xfId="1" applyNumberFormat="1" applyFont="1" applyFill="1" applyBorder="1" applyAlignment="1" applyProtection="1">
      <alignment horizontal="center" vertical="center"/>
      <protection hidden="1"/>
    </xf>
    <xf numFmtId="0" fontId="20" fillId="10" borderId="30"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17" fillId="10" borderId="33"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164" fontId="12" fillId="10" borderId="43" xfId="1" applyNumberFormat="1" applyFont="1" applyFill="1" applyBorder="1" applyAlignment="1" applyProtection="1">
      <alignment horizontal="center" vertical="center"/>
      <protection hidden="1"/>
    </xf>
    <xf numFmtId="164" fontId="12" fillId="10" borderId="40" xfId="1" applyNumberFormat="1" applyFont="1" applyFill="1" applyBorder="1" applyAlignment="1" applyProtection="1">
      <alignment horizontal="center" vertical="center"/>
      <protection hidden="1"/>
    </xf>
    <xf numFmtId="1" fontId="12" fillId="10" borderId="38" xfId="1" applyNumberFormat="1" applyFont="1" applyFill="1" applyBorder="1" applyAlignment="1" applyProtection="1">
      <alignment horizontal="center" vertical="center"/>
      <protection hidden="1"/>
    </xf>
    <xf numFmtId="1" fontId="12" fillId="10" borderId="44" xfId="1" applyNumberFormat="1" applyFont="1" applyFill="1" applyBorder="1" applyAlignment="1" applyProtection="1">
      <alignment horizontal="center" vertical="center"/>
      <protection hidden="1"/>
    </xf>
    <xf numFmtId="0" fontId="17" fillId="11" borderId="20" xfId="1" applyFont="1" applyFill="1" applyBorder="1" applyAlignment="1" applyProtection="1">
      <alignment horizontal="center" vertical="center" wrapText="1"/>
      <protection hidden="1"/>
    </xf>
    <xf numFmtId="0" fontId="17" fillId="11" borderId="21" xfId="1" applyFont="1" applyFill="1" applyBorder="1" applyAlignment="1" applyProtection="1">
      <alignment horizontal="center" vertical="center" wrapText="1"/>
      <protection hidden="1"/>
    </xf>
    <xf numFmtId="0" fontId="13" fillId="0" borderId="0" xfId="1" applyFont="1" applyAlignment="1" applyProtection="1">
      <alignment horizontal="center" vertical="center"/>
      <protection hidden="1"/>
    </xf>
    <xf numFmtId="0" fontId="17" fillId="10" borderId="20" xfId="1" applyFont="1" applyFill="1" applyBorder="1" applyAlignment="1" applyProtection="1">
      <alignment horizontal="center" vertical="center" wrapText="1"/>
      <protection hidden="1"/>
    </xf>
    <xf numFmtId="0" fontId="17" fillId="10" borderId="21" xfId="1" applyFont="1" applyFill="1" applyBorder="1" applyAlignment="1" applyProtection="1">
      <alignment horizontal="center" vertical="center" wrapText="1"/>
      <protection hidden="1"/>
    </xf>
    <xf numFmtId="0" fontId="12" fillId="10" borderId="27"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0" fontId="20" fillId="10" borderId="29" xfId="1" applyFont="1" applyFill="1" applyBorder="1" applyAlignment="1" applyProtection="1">
      <alignment horizontal="center" vertical="center"/>
      <protection hidden="1"/>
    </xf>
    <xf numFmtId="0" fontId="20" fillId="10" borderId="37"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41" xfId="1" applyFont="1" applyFill="1" applyBorder="1" applyAlignment="1" applyProtection="1">
      <alignment horizontal="center" vertical="center"/>
      <protection hidden="1"/>
    </xf>
    <xf numFmtId="165" fontId="13" fillId="0" borderId="0" xfId="1" applyNumberFormat="1" applyFont="1" applyAlignment="1" applyProtection="1">
      <alignment horizontal="center" vertical="center"/>
      <protection hidden="1"/>
    </xf>
    <xf numFmtId="0" fontId="2" fillId="0" borderId="0" xfId="1" applyFont="1" applyAlignment="1" applyProtection="1">
      <alignment horizontal="center"/>
      <protection hidden="1"/>
    </xf>
  </cellXfs>
  <cellStyles count="3">
    <cellStyle name="Normal" xfId="0" builtinId="0"/>
    <cellStyle name="Normal 2" xfId="1" xr:uid="{776445FF-75CF-46FF-8D35-93C8EEF2F0D5}"/>
    <cellStyle name="Normal 3" xfId="2" xr:uid="{74F219C3-9046-49FE-880B-0158FBAA3CB2}"/>
  </cellStyles>
  <dxfs count="24">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68DCF9D1-5FB1-4E90-9D47-F8D28CB5E5F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48306D4B-3BD1-4BC9-AB87-5B558D469759}"/>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65CFF21D-3319-48EA-96A5-D669698C293D}"/>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8B4B3670-546E-441E-B59A-839E1CB63E74}"/>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3A51CDEB-4121-4FC5-9DA0-D797111C98E9}"/>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2EF6342F-31DC-40D6-83A9-59DC4BE80214}"/>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CF86EFE6-3749-4C9A-812B-DA967DE0F0D2}"/>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DA25FF65-A6DA-4F32-9919-0C7A9B0AEEA3}"/>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A734AC1E-96A6-4DD8-8BA6-2CE662CAB85F}"/>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93B3F855-3862-43CF-829C-FCD1DAA43C91}"/>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8E8B4A4C-EE58-4E66-AD4F-4A2FD6229D84}"/>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86F37576-44D1-41F9-8FE0-E4F6BAD00D77}"/>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C7833D0C-63FC-49B4-8C59-EBC4A82BEF00}"/>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E952D552-C3AF-4704-BF7F-7FD935088F28}"/>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480488CA-0284-46DE-ABBE-BC5C98B6F683}"/>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69DE3212-3984-4E23-92DA-69EC9215876E}"/>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Cadre%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3%20Saint%20Maur/FDM%20Cadre%20R1%20T2%20Saint%20Maur%20Poule%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3%20Saint%20Maur/FDM%20Cadre%20R1%20T2%20Saint%20Maur%20Poule%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3%20Saint%20Maur/FDM%20Cadre%20R1%20T2%20Saint%20Maur%20Poule%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2%20Livry/FDM%20Cadre%20R1%20T2%20LIVRY%20Poule%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9</v>
          </cell>
        </row>
        <row r="9">
          <cell r="AQ9" t="b">
            <v>1</v>
          </cell>
        </row>
        <row r="10">
          <cell r="AQ10" t="b">
            <v>1</v>
          </cell>
        </row>
        <row r="11">
          <cell r="AQ11" t="b">
            <v>1</v>
          </cell>
        </row>
        <row r="12">
          <cell r="AQ12" t="b">
            <v>1</v>
          </cell>
        </row>
        <row r="13">
          <cell r="AQ13" t="b">
            <v>0</v>
          </cell>
        </row>
        <row r="14">
          <cell r="AQ14" t="b">
            <v>0</v>
          </cell>
        </row>
        <row r="15">
          <cell r="AQ15" t="b">
            <v>0</v>
          </cell>
        </row>
        <row r="16">
          <cell r="AQ16" t="b">
            <v>1</v>
          </cell>
        </row>
        <row r="17">
          <cell r="AQ17" t="b">
            <v>1</v>
          </cell>
        </row>
        <row r="18">
          <cell r="AQ18" t="b">
            <v>0</v>
          </cell>
        </row>
        <row r="19">
          <cell r="AQ19" t="b">
            <v>1</v>
          </cell>
        </row>
        <row r="20">
          <cell r="AQ20" t="b">
            <v>0</v>
          </cell>
        </row>
        <row r="21">
          <cell r="AQ21" t="b">
            <v>1</v>
          </cell>
        </row>
        <row r="22">
          <cell r="AQ22" t="b">
            <v>1</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row r="80">
          <cell r="A80" t="str">
            <v>RAOULT Pierre Jean</v>
          </cell>
          <cell r="B80">
            <v>109291</v>
          </cell>
          <cell r="C80" t="str">
            <v>ABASM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44703</v>
          </cell>
        </row>
        <row r="12">
          <cell r="C12" t="str">
            <v>ABASM</v>
          </cell>
        </row>
        <row r="14">
          <cell r="C14">
            <v>3</v>
          </cell>
        </row>
        <row r="15">
          <cell r="C15">
            <v>1</v>
          </cell>
        </row>
        <row r="16">
          <cell r="C16" t="str">
            <v>CADRE</v>
          </cell>
        </row>
        <row r="17">
          <cell r="C17" t="str">
            <v>R1</v>
          </cell>
        </row>
        <row r="28">
          <cell r="B28" t="str">
            <v>PEYROLE Philippe</v>
          </cell>
          <cell r="C28" t="str">
            <v>R1</v>
          </cell>
          <cell r="D28" t="str">
            <v>LIVRY</v>
          </cell>
        </row>
        <row r="29">
          <cell r="B29" t="str">
            <v>BOISSET Jean-Pierre</v>
          </cell>
          <cell r="C29" t="str">
            <v>R1</v>
          </cell>
          <cell r="D29" t="str">
            <v>ABASM</v>
          </cell>
        </row>
        <row r="30">
          <cell r="B30" t="str">
            <v>KEREBEL Eric</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160</v>
          </cell>
          <cell r="S27">
            <v>59</v>
          </cell>
          <cell r="T27">
            <v>2.7118644067796609</v>
          </cell>
          <cell r="U27">
            <v>3.2</v>
          </cell>
          <cell r="V27">
            <v>15</v>
          </cell>
          <cell r="W27">
            <v>4</v>
          </cell>
          <cell r="Y27">
            <v>1</v>
          </cell>
          <cell r="Z27">
            <v>8</v>
          </cell>
          <cell r="AG27">
            <v>2</v>
          </cell>
          <cell r="AH27">
            <v>10</v>
          </cell>
        </row>
        <row r="28">
          <cell r="E28">
            <v>28</v>
          </cell>
          <cell r="F28">
            <v>35</v>
          </cell>
          <cell r="G28">
            <v>5</v>
          </cell>
          <cell r="I28">
            <v>0.8</v>
          </cell>
          <cell r="J28">
            <v>0</v>
          </cell>
          <cell r="R28">
            <v>75</v>
          </cell>
          <cell r="S28">
            <v>60</v>
          </cell>
          <cell r="T28">
            <v>1.25</v>
          </cell>
          <cell r="U28">
            <v>0</v>
          </cell>
          <cell r="V28">
            <v>10</v>
          </cell>
          <cell r="W28">
            <v>0</v>
          </cell>
          <cell r="Y28">
            <v>3</v>
          </cell>
          <cell r="Z28">
            <v>3</v>
          </cell>
          <cell r="AG28">
            <v>0</v>
          </cell>
          <cell r="AH28">
            <v>3</v>
          </cell>
        </row>
        <row r="29">
          <cell r="E29">
            <v>68</v>
          </cell>
          <cell r="F29">
            <v>35</v>
          </cell>
          <cell r="G29">
            <v>9</v>
          </cell>
          <cell r="I29">
            <v>1.9428571428571428</v>
          </cell>
          <cell r="J29">
            <v>2</v>
          </cell>
          <cell r="R29">
            <v>119</v>
          </cell>
          <cell r="S29">
            <v>69</v>
          </cell>
          <cell r="T29">
            <v>1.7246376811594204</v>
          </cell>
          <cell r="U29">
            <v>1.9428571428571428</v>
          </cell>
          <cell r="V29">
            <v>9</v>
          </cell>
          <cell r="W29">
            <v>2</v>
          </cell>
          <cell r="Y29">
            <v>2</v>
          </cell>
          <cell r="Z29">
            <v>5</v>
          </cell>
          <cell r="AG29">
            <v>1</v>
          </cell>
          <cell r="AH29">
            <v>6</v>
          </cell>
        </row>
        <row r="36">
          <cell r="E36">
            <v>80</v>
          </cell>
          <cell r="F36">
            <v>25</v>
          </cell>
          <cell r="G36">
            <v>15</v>
          </cell>
          <cell r="I36">
            <v>3.2</v>
          </cell>
          <cell r="J36">
            <v>2</v>
          </cell>
        </row>
        <row r="37">
          <cell r="E37">
            <v>47</v>
          </cell>
          <cell r="F37">
            <v>25</v>
          </cell>
          <cell r="G37">
            <v>10</v>
          </cell>
          <cell r="I37">
            <v>1.88</v>
          </cell>
          <cell r="J37">
            <v>0</v>
          </cell>
        </row>
        <row r="44">
          <cell r="E44">
            <v>80</v>
          </cell>
          <cell r="F44">
            <v>34</v>
          </cell>
          <cell r="G44">
            <v>15</v>
          </cell>
          <cell r="I44">
            <v>2.3529411764705883</v>
          </cell>
          <cell r="J44">
            <v>2</v>
          </cell>
        </row>
        <row r="46">
          <cell r="E46">
            <v>51</v>
          </cell>
          <cell r="F46">
            <v>34</v>
          </cell>
          <cell r="G46">
            <v>6</v>
          </cell>
          <cell r="I46">
            <v>1.5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BEAUCHER Alain</v>
          </cell>
          <cell r="B6" t="str">
            <v>LIVRY</v>
          </cell>
          <cell r="C6">
            <v>3</v>
          </cell>
          <cell r="D6" t="str">
            <v>R2</v>
          </cell>
          <cell r="E6" t="str">
            <v>N3</v>
          </cell>
          <cell r="F6" t="str">
            <v>N3</v>
          </cell>
          <cell r="G6" t="str">
            <v>R1</v>
          </cell>
        </row>
        <row r="7">
          <cell r="A7" t="str">
            <v>BENDAYAN Jacky</v>
          </cell>
          <cell r="B7" t="str">
            <v>ABMA</v>
          </cell>
          <cell r="C7">
            <v>4</v>
          </cell>
          <cell r="D7" t="str">
            <v>R3</v>
          </cell>
          <cell r="E7"/>
          <cell r="F7" t="str">
            <v>N3</v>
          </cell>
          <cell r="G7" t="str">
            <v>R1</v>
          </cell>
        </row>
        <row r="8">
          <cell r="A8" t="str">
            <v>BOISSET Jean-Pierre</v>
          </cell>
          <cell r="B8" t="str">
            <v>ABASM</v>
          </cell>
          <cell r="C8">
            <v>5</v>
          </cell>
          <cell r="D8" t="str">
            <v>R3</v>
          </cell>
          <cell r="E8" t="str">
            <v>R1</v>
          </cell>
          <cell r="F8" t="str">
            <v>R1</v>
          </cell>
          <cell r="G8" t="str">
            <v>R1</v>
          </cell>
        </row>
        <row r="9">
          <cell r="A9" t="str">
            <v>CHAMPY Philippe</v>
          </cell>
          <cell r="B9" t="str">
            <v>ABASM</v>
          </cell>
          <cell r="C9">
            <v>6</v>
          </cell>
          <cell r="D9" t="str">
            <v>R2</v>
          </cell>
          <cell r="E9" t="str">
            <v>R1</v>
          </cell>
          <cell r="F9"/>
          <cell r="G9" t="str">
            <v>R1</v>
          </cell>
        </row>
        <row r="10">
          <cell r="A10" t="str">
            <v>CHUNG Hoan Toan</v>
          </cell>
          <cell r="B10" t="str">
            <v>LIVRY</v>
          </cell>
          <cell r="C10">
            <v>7</v>
          </cell>
          <cell r="D10" t="str">
            <v>R3</v>
          </cell>
          <cell r="E10" t="str">
            <v>R1</v>
          </cell>
          <cell r="F10" t="str">
            <v>N3</v>
          </cell>
          <cell r="G10" t="str">
            <v>R1</v>
          </cell>
        </row>
        <row r="11">
          <cell r="A11" t="str">
            <v>COKAL Recep</v>
          </cell>
          <cell r="B11" t="str">
            <v>ABASM</v>
          </cell>
          <cell r="C11">
            <v>8</v>
          </cell>
          <cell r="D11"/>
          <cell r="E11"/>
          <cell r="F11" t="str">
            <v>R1</v>
          </cell>
          <cell r="G11" t="str">
            <v>R1</v>
          </cell>
        </row>
        <row r="12">
          <cell r="A12" t="str">
            <v>COURATIN Jean-Daniel</v>
          </cell>
          <cell r="B12" t="str">
            <v>ABMA</v>
          </cell>
          <cell r="C12">
            <v>9</v>
          </cell>
          <cell r="D12" t="str">
            <v>R3</v>
          </cell>
          <cell r="E12"/>
          <cell r="F12"/>
          <cell r="G12"/>
        </row>
        <row r="13">
          <cell r="A13" t="str">
            <v>CROLARD Ivan</v>
          </cell>
          <cell r="B13" t="str">
            <v>ABASM</v>
          </cell>
          <cell r="C13">
            <v>10</v>
          </cell>
          <cell r="D13" t="str">
            <v>R3</v>
          </cell>
          <cell r="E13"/>
          <cell r="F13"/>
          <cell r="G13"/>
        </row>
        <row r="14">
          <cell r="A14" t="str">
            <v>DAIRE Eric</v>
          </cell>
          <cell r="B14" t="str">
            <v>ABASM</v>
          </cell>
          <cell r="C14">
            <v>11</v>
          </cell>
          <cell r="D14" t="str">
            <v>R2</v>
          </cell>
          <cell r="E14" t="str">
            <v>R1</v>
          </cell>
          <cell r="F14" t="str">
            <v>R1</v>
          </cell>
          <cell r="G14" t="str">
            <v>R1</v>
          </cell>
        </row>
        <row r="15">
          <cell r="A15" t="str">
            <v>DECLUNDER Magali</v>
          </cell>
          <cell r="B15"/>
          <cell r="C15">
            <v>12</v>
          </cell>
          <cell r="D15"/>
          <cell r="E15"/>
          <cell r="F15" t="str">
            <v>N3</v>
          </cell>
          <cell r="G15"/>
        </row>
        <row r="16">
          <cell r="A16" t="str">
            <v>DELALANDE Christian</v>
          </cell>
          <cell r="B16" t="str">
            <v>LIVRY</v>
          </cell>
          <cell r="C16">
            <v>13</v>
          </cell>
          <cell r="D16" t="str">
            <v>N3</v>
          </cell>
          <cell r="E16" t="str">
            <v>N3</v>
          </cell>
          <cell r="F16" t="str">
            <v>N3</v>
          </cell>
          <cell r="G16" t="str">
            <v>N3</v>
          </cell>
        </row>
        <row r="17">
          <cell r="A17" t="str">
            <v>DELALANDE Guy</v>
          </cell>
          <cell r="B17" t="str">
            <v>ABMA</v>
          </cell>
          <cell r="C17">
            <v>14</v>
          </cell>
          <cell r="D17"/>
          <cell r="E17" t="str">
            <v>R2</v>
          </cell>
          <cell r="F17"/>
          <cell r="G17"/>
        </row>
        <row r="18">
          <cell r="A18" t="str">
            <v>DELAPLACE Emmanuel</v>
          </cell>
          <cell r="B18" t="str">
            <v>LIVRY</v>
          </cell>
          <cell r="C18">
            <v>15</v>
          </cell>
          <cell r="D18" t="str">
            <v>R2</v>
          </cell>
          <cell r="E18" t="str">
            <v>R1</v>
          </cell>
          <cell r="F18" t="str">
            <v>N3</v>
          </cell>
          <cell r="G18" t="str">
            <v>R1</v>
          </cell>
        </row>
        <row r="19">
          <cell r="A19" t="str">
            <v>DI GIOIA Serge</v>
          </cell>
          <cell r="B19" t="str">
            <v>ABASM</v>
          </cell>
          <cell r="C19">
            <v>16</v>
          </cell>
          <cell r="D19"/>
          <cell r="E19"/>
          <cell r="F19" t="str">
            <v>R1</v>
          </cell>
          <cell r="G19" t="str">
            <v xml:space="preserve"> </v>
          </cell>
        </row>
        <row r="20">
          <cell r="A20" t="str">
            <v>DIAZ Vincent</v>
          </cell>
          <cell r="B20" t="str">
            <v>ABMA</v>
          </cell>
          <cell r="C20">
            <v>17</v>
          </cell>
          <cell r="D20" t="str">
            <v>R4</v>
          </cell>
          <cell r="E20" t="str">
            <v>R2</v>
          </cell>
          <cell r="F20"/>
          <cell r="G20"/>
        </row>
        <row r="21">
          <cell r="A21" t="str">
            <v>DJIAN Didier</v>
          </cell>
          <cell r="B21" t="str">
            <v>La Comete</v>
          </cell>
          <cell r="C21">
            <v>18</v>
          </cell>
          <cell r="D21" t="str">
            <v>R2</v>
          </cell>
          <cell r="E21" t="str">
            <v>N3</v>
          </cell>
          <cell r="F21"/>
          <cell r="G21"/>
        </row>
        <row r="22">
          <cell r="A22" t="str">
            <v>DOUSSOT Pierre</v>
          </cell>
          <cell r="B22" t="str">
            <v>ABASM</v>
          </cell>
          <cell r="C22">
            <v>19</v>
          </cell>
          <cell r="D22" t="str">
            <v>R1</v>
          </cell>
          <cell r="E22" t="str">
            <v>R1</v>
          </cell>
          <cell r="F22" t="str">
            <v>N3</v>
          </cell>
          <cell r="G22" t="str">
            <v>N3</v>
          </cell>
        </row>
        <row r="23">
          <cell r="A23" t="str">
            <v>DUMONT Christine</v>
          </cell>
          <cell r="B23" t="str">
            <v>LIVRY</v>
          </cell>
          <cell r="C23">
            <v>20</v>
          </cell>
          <cell r="D23" t="str">
            <v>R4</v>
          </cell>
          <cell r="E23"/>
          <cell r="F23"/>
          <cell r="G23"/>
        </row>
        <row r="24">
          <cell r="A24" t="str">
            <v>DUPRE Bernard</v>
          </cell>
          <cell r="B24" t="str">
            <v>La Comete</v>
          </cell>
          <cell r="C24">
            <v>21</v>
          </cell>
          <cell r="D24"/>
          <cell r="E24"/>
          <cell r="F24" t="str">
            <v>R1</v>
          </cell>
          <cell r="G24"/>
        </row>
        <row r="25">
          <cell r="A25" t="str">
            <v>DUVAL Gérard</v>
          </cell>
          <cell r="B25" t="str">
            <v>LIVRY</v>
          </cell>
          <cell r="C25">
            <v>22</v>
          </cell>
          <cell r="D25" t="str">
            <v>R3</v>
          </cell>
          <cell r="E25"/>
          <cell r="F25" t="str">
            <v>R1</v>
          </cell>
          <cell r="G25"/>
        </row>
        <row r="26">
          <cell r="A26" t="str">
            <v>FAVERO Alain</v>
          </cell>
          <cell r="B26" t="str">
            <v>LIVRY</v>
          </cell>
          <cell r="C26">
            <v>23</v>
          </cell>
          <cell r="D26" t="str">
            <v>R1</v>
          </cell>
          <cell r="E26" t="str">
            <v>N3</v>
          </cell>
          <cell r="F26"/>
          <cell r="G26" t="str">
            <v>N3</v>
          </cell>
        </row>
        <row r="27">
          <cell r="A27" t="str">
            <v>FAVIEN Christian</v>
          </cell>
          <cell r="B27" t="str">
            <v>LIVRY</v>
          </cell>
          <cell r="C27">
            <v>24</v>
          </cell>
          <cell r="D27"/>
          <cell r="E27"/>
          <cell r="F27" t="str">
            <v>R1</v>
          </cell>
          <cell r="G27"/>
        </row>
        <row r="28">
          <cell r="A28" t="str">
            <v>FERNANDEZ ALVES Francisco</v>
          </cell>
          <cell r="B28" t="str">
            <v>ABMA</v>
          </cell>
          <cell r="C28">
            <v>25</v>
          </cell>
          <cell r="D28" t="str">
            <v>R2</v>
          </cell>
          <cell r="E28" t="str">
            <v>R1</v>
          </cell>
          <cell r="F28" t="str">
            <v>N3</v>
          </cell>
          <cell r="G28" t="str">
            <v>R1</v>
          </cell>
        </row>
        <row r="29">
          <cell r="A29" t="str">
            <v>FERRARA  Jean-Pierre</v>
          </cell>
          <cell r="B29" t="str">
            <v>ABMA</v>
          </cell>
          <cell r="C29">
            <v>26</v>
          </cell>
          <cell r="D29"/>
          <cell r="E29"/>
          <cell r="F29" t="str">
            <v>N3</v>
          </cell>
          <cell r="G29" t="str">
            <v>N3</v>
          </cell>
        </row>
        <row r="30">
          <cell r="A30" t="str">
            <v>GAYRAUD Françoise</v>
          </cell>
          <cell r="B30" t="str">
            <v xml:space="preserve">L HAY LES ROSES </v>
          </cell>
          <cell r="C30">
            <v>27</v>
          </cell>
          <cell r="D30" t="str">
            <v>R3</v>
          </cell>
          <cell r="E30"/>
          <cell r="F30"/>
          <cell r="G30"/>
        </row>
        <row r="31">
          <cell r="A31" t="str">
            <v>GELLER Marc</v>
          </cell>
          <cell r="B31" t="str">
            <v>ABMA</v>
          </cell>
          <cell r="C31">
            <v>28</v>
          </cell>
          <cell r="D31" t="str">
            <v>N3</v>
          </cell>
          <cell r="E31"/>
          <cell r="F31"/>
          <cell r="G31"/>
        </row>
        <row r="32">
          <cell r="A32" t="str">
            <v>GERNEZ Jean Philippe</v>
          </cell>
          <cell r="B32" t="str">
            <v>ABMA</v>
          </cell>
          <cell r="C32">
            <v>29</v>
          </cell>
          <cell r="D32" t="str">
            <v>R3</v>
          </cell>
          <cell r="E32"/>
          <cell r="F32"/>
          <cell r="G32"/>
        </row>
        <row r="33">
          <cell r="A33" t="str">
            <v>GILLOT Olivier</v>
          </cell>
          <cell r="B33" t="str">
            <v>ABMA</v>
          </cell>
          <cell r="C33">
            <v>30</v>
          </cell>
          <cell r="D33" t="str">
            <v>N3</v>
          </cell>
          <cell r="E33" t="str">
            <v>R1</v>
          </cell>
          <cell r="F33" t="str">
            <v>R1</v>
          </cell>
          <cell r="G33" t="str">
            <v>N3</v>
          </cell>
        </row>
        <row r="34">
          <cell r="A34" t="str">
            <v>GOUVEIA Victor</v>
          </cell>
          <cell r="B34" t="str">
            <v>LIVRY</v>
          </cell>
          <cell r="C34">
            <v>31</v>
          </cell>
          <cell r="D34" t="str">
            <v>R3</v>
          </cell>
          <cell r="E34" t="str">
            <v>R1</v>
          </cell>
          <cell r="F34" t="str">
            <v>N3</v>
          </cell>
          <cell r="G34" t="str">
            <v>R1</v>
          </cell>
        </row>
        <row r="35">
          <cell r="A35" t="str">
            <v>GUERIN Jacques</v>
          </cell>
          <cell r="B35" t="str">
            <v>ABASM</v>
          </cell>
          <cell r="C35">
            <v>32</v>
          </cell>
          <cell r="D35" t="str">
            <v>R3</v>
          </cell>
          <cell r="E35" t="str">
            <v>R2</v>
          </cell>
          <cell r="F35"/>
          <cell r="G35"/>
        </row>
        <row r="36">
          <cell r="A36" t="str">
            <v>GUILLOTIN Gilles</v>
          </cell>
          <cell r="B36" t="str">
            <v>ABMA</v>
          </cell>
          <cell r="C36">
            <v>33</v>
          </cell>
          <cell r="D36" t="str">
            <v>R1</v>
          </cell>
          <cell r="E36" t="str">
            <v>R1</v>
          </cell>
          <cell r="F36" t="str">
            <v xml:space="preserve"> </v>
          </cell>
          <cell r="G36" t="str">
            <v>R1</v>
          </cell>
        </row>
        <row r="37">
          <cell r="A37" t="str">
            <v>GUREWAN Suresh</v>
          </cell>
          <cell r="B37" t="str">
            <v>ABMA</v>
          </cell>
          <cell r="C37">
            <v>34</v>
          </cell>
          <cell r="D37" t="str">
            <v>N3</v>
          </cell>
          <cell r="E37" t="str">
            <v>N3</v>
          </cell>
          <cell r="F37" t="str">
            <v>N3</v>
          </cell>
          <cell r="G37" t="str">
            <v>N3</v>
          </cell>
        </row>
        <row r="38">
          <cell r="A38" t="str">
            <v>HARY Mathieu</v>
          </cell>
          <cell r="B38" t="str">
            <v>ABMA</v>
          </cell>
          <cell r="C38">
            <v>35</v>
          </cell>
          <cell r="D38" t="str">
            <v>N3</v>
          </cell>
          <cell r="E38" t="str">
            <v>N3</v>
          </cell>
          <cell r="F38" t="str">
            <v>N3</v>
          </cell>
          <cell r="G38" t="str">
            <v>N3</v>
          </cell>
        </row>
        <row r="39">
          <cell r="A39" t="str">
            <v>HELLAL Denis</v>
          </cell>
          <cell r="B39" t="str">
            <v>ABASM</v>
          </cell>
          <cell r="C39">
            <v>36</v>
          </cell>
          <cell r="D39"/>
          <cell r="E39" t="str">
            <v>R1</v>
          </cell>
          <cell r="F39" t="str">
            <v>N3</v>
          </cell>
          <cell r="G39"/>
        </row>
        <row r="40">
          <cell r="A40" t="str">
            <v>HENRIQUET Marc</v>
          </cell>
          <cell r="B40" t="str">
            <v>ABASM</v>
          </cell>
          <cell r="C40">
            <v>37</v>
          </cell>
          <cell r="D40" t="str">
            <v>R3</v>
          </cell>
          <cell r="E40" t="str">
            <v>R2</v>
          </cell>
          <cell r="F40" t="str">
            <v>R1</v>
          </cell>
          <cell r="G40" t="str">
            <v>R1</v>
          </cell>
        </row>
        <row r="41">
          <cell r="A41" t="str">
            <v>IVANOVIC Spomanko</v>
          </cell>
          <cell r="B41" t="str">
            <v>ABASM</v>
          </cell>
          <cell r="C41">
            <v>38</v>
          </cell>
          <cell r="D41" t="str">
            <v>R2</v>
          </cell>
          <cell r="E41" t="str">
            <v>R1</v>
          </cell>
          <cell r="F41" t="str">
            <v>R1</v>
          </cell>
          <cell r="G41" t="str">
            <v>R1</v>
          </cell>
        </row>
        <row r="42">
          <cell r="A42" t="str">
            <v>JARRETY Didier</v>
          </cell>
          <cell r="B42" t="str">
            <v>LIVRY</v>
          </cell>
          <cell r="C42">
            <v>39</v>
          </cell>
          <cell r="D42" t="str">
            <v>N3</v>
          </cell>
          <cell r="E42" t="str">
            <v>N3</v>
          </cell>
          <cell r="F42" t="str">
            <v>N3</v>
          </cell>
          <cell r="G42" t="str">
            <v>N3</v>
          </cell>
        </row>
        <row r="43">
          <cell r="A43" t="str">
            <v>JARRIER Christian</v>
          </cell>
          <cell r="B43" t="str">
            <v>ABASM</v>
          </cell>
          <cell r="C43">
            <v>40</v>
          </cell>
          <cell r="D43"/>
          <cell r="E43" t="str">
            <v>R1</v>
          </cell>
          <cell r="F43" t="str">
            <v>N3</v>
          </cell>
          <cell r="G43" t="str">
            <v>N3</v>
          </cell>
        </row>
        <row r="44">
          <cell r="A44" t="str">
            <v>KELLNER Pierre</v>
          </cell>
          <cell r="B44" t="str">
            <v>ABMA</v>
          </cell>
          <cell r="C44">
            <v>41</v>
          </cell>
          <cell r="D44" t="str">
            <v>R3</v>
          </cell>
          <cell r="E44"/>
          <cell r="F44"/>
          <cell r="G44"/>
        </row>
        <row r="45">
          <cell r="A45" t="str">
            <v>KEREBEL Eric</v>
          </cell>
          <cell r="B45" t="str">
            <v>ABASM</v>
          </cell>
          <cell r="C45">
            <v>42</v>
          </cell>
          <cell r="D45" t="str">
            <v>R2</v>
          </cell>
          <cell r="E45" t="str">
            <v>R1</v>
          </cell>
          <cell r="F45" t="str">
            <v>R1</v>
          </cell>
          <cell r="G45" t="str">
            <v>R1</v>
          </cell>
        </row>
        <row r="46">
          <cell r="A46" t="str">
            <v>KERIZAC Franck</v>
          </cell>
          <cell r="B46" t="str">
            <v>ABMA</v>
          </cell>
          <cell r="C46">
            <v>43</v>
          </cell>
          <cell r="D46" t="str">
            <v>R3</v>
          </cell>
          <cell r="E46"/>
          <cell r="F46"/>
          <cell r="G46"/>
        </row>
        <row r="47">
          <cell r="A47" t="str">
            <v>L HERONDE Michel</v>
          </cell>
          <cell r="B47" t="str">
            <v>ABMA</v>
          </cell>
          <cell r="C47">
            <v>44</v>
          </cell>
          <cell r="D47" t="str">
            <v>R2</v>
          </cell>
          <cell r="E47" t="str">
            <v>R1</v>
          </cell>
          <cell r="F47"/>
          <cell r="G47"/>
        </row>
        <row r="48">
          <cell r="A48" t="str">
            <v>LABOUREAU Véronique</v>
          </cell>
          <cell r="B48" t="str">
            <v>ABMA</v>
          </cell>
          <cell r="C48">
            <v>45</v>
          </cell>
          <cell r="D48" t="str">
            <v>R3</v>
          </cell>
          <cell r="E48" t="str">
            <v>R2</v>
          </cell>
          <cell r="F48" t="str">
            <v>R2</v>
          </cell>
          <cell r="G48" t="str">
            <v>R1</v>
          </cell>
        </row>
        <row r="49">
          <cell r="A49" t="str">
            <v>LAPERTOT Michel</v>
          </cell>
          <cell r="B49" t="str">
            <v>LIVRY</v>
          </cell>
          <cell r="C49">
            <v>46</v>
          </cell>
          <cell r="D49" t="str">
            <v>R1</v>
          </cell>
          <cell r="E49" t="str">
            <v>N3</v>
          </cell>
          <cell r="F49" t="str">
            <v>N3</v>
          </cell>
          <cell r="G49" t="str">
            <v>N3</v>
          </cell>
        </row>
        <row r="50">
          <cell r="A50" t="str">
            <v>LE CAM Fabrice</v>
          </cell>
          <cell r="B50" t="str">
            <v>ABMA</v>
          </cell>
          <cell r="C50">
            <v>47</v>
          </cell>
          <cell r="D50" t="str">
            <v>R3</v>
          </cell>
          <cell r="E50"/>
          <cell r="F50"/>
          <cell r="G50"/>
        </row>
        <row r="51">
          <cell r="A51" t="str">
            <v>LE GAC Philippe</v>
          </cell>
          <cell r="B51" t="str">
            <v>La Comete</v>
          </cell>
          <cell r="C51">
            <v>48</v>
          </cell>
          <cell r="D51" t="str">
            <v>N3</v>
          </cell>
          <cell r="E51" t="str">
            <v>N3</v>
          </cell>
          <cell r="F51" t="str">
            <v>N3</v>
          </cell>
          <cell r="G51" t="str">
            <v>N3</v>
          </cell>
        </row>
        <row r="52">
          <cell r="A52" t="str">
            <v>Le Huan CUA Tran</v>
          </cell>
          <cell r="B52" t="str">
            <v>ABMA</v>
          </cell>
          <cell r="C52">
            <v>49</v>
          </cell>
          <cell r="D52" t="str">
            <v>R3</v>
          </cell>
          <cell r="E52" t="str">
            <v>R1</v>
          </cell>
          <cell r="F52" t="str">
            <v>R1</v>
          </cell>
          <cell r="G52" t="str">
            <v>R1</v>
          </cell>
        </row>
        <row r="53">
          <cell r="A53" t="str">
            <v>LECLERC Michel</v>
          </cell>
          <cell r="B53" t="str">
            <v>ABASM</v>
          </cell>
          <cell r="C53">
            <v>50</v>
          </cell>
          <cell r="D53" t="str">
            <v>R2</v>
          </cell>
          <cell r="E53" t="str">
            <v>R1</v>
          </cell>
          <cell r="F53" t="str">
            <v>N3</v>
          </cell>
          <cell r="G53" t="str">
            <v>R1</v>
          </cell>
        </row>
        <row r="54">
          <cell r="A54" t="str">
            <v>LECLERC Philippe</v>
          </cell>
          <cell r="B54" t="str">
            <v>La Comete</v>
          </cell>
          <cell r="C54">
            <v>51</v>
          </cell>
          <cell r="D54" t="str">
            <v>R1</v>
          </cell>
          <cell r="E54" t="str">
            <v>N3</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t="str">
            <v>R1</v>
          </cell>
          <cell r="G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D66"/>
          <cell r="E66"/>
          <cell r="F66" t="str">
            <v>N3</v>
          </cell>
          <cell r="G66" t="str">
            <v>N3</v>
          </cell>
        </row>
        <row r="67">
          <cell r="A67" t="str">
            <v>PALOT Dominique</v>
          </cell>
          <cell r="B67" t="str">
            <v>LIVRY</v>
          </cell>
          <cell r="C67">
            <v>64</v>
          </cell>
          <cell r="D67"/>
          <cell r="E67"/>
          <cell r="F67" t="str">
            <v>N3</v>
          </cell>
          <cell r="G67"/>
        </row>
        <row r="68">
          <cell r="A68" t="str">
            <v>PEYROLE Philippe</v>
          </cell>
          <cell r="B68" t="str">
            <v>LIVRY</v>
          </cell>
          <cell r="C68">
            <v>65</v>
          </cell>
          <cell r="D68" t="str">
            <v>R2</v>
          </cell>
          <cell r="E68" t="str">
            <v>R1</v>
          </cell>
          <cell r="F68"/>
          <cell r="G68" t="str">
            <v>R1</v>
          </cell>
        </row>
        <row r="69">
          <cell r="A69" t="str">
            <v>PIBOURDIN Eric</v>
          </cell>
          <cell r="B69" t="str">
            <v>ABMA</v>
          </cell>
          <cell r="C69">
            <v>66</v>
          </cell>
          <cell r="D69" t="str">
            <v>R2</v>
          </cell>
          <cell r="E69" t="str">
            <v>R1</v>
          </cell>
          <cell r="F69" t="str">
            <v>R1</v>
          </cell>
          <cell r="G69" t="str">
            <v>R1</v>
          </cell>
        </row>
        <row r="70">
          <cell r="A70" t="str">
            <v>PICHON Thierry</v>
          </cell>
          <cell r="B70" t="str">
            <v>ABMA</v>
          </cell>
          <cell r="C70">
            <v>67</v>
          </cell>
          <cell r="D70" t="str">
            <v>N3</v>
          </cell>
          <cell r="E70" t="str">
            <v>N3</v>
          </cell>
          <cell r="F70" t="str">
            <v>N3</v>
          </cell>
          <cell r="G70" t="str">
            <v>N3</v>
          </cell>
        </row>
        <row r="71">
          <cell r="A71" t="str">
            <v>PIVONET Françis</v>
          </cell>
          <cell r="B71" t="str">
            <v>ABASM</v>
          </cell>
          <cell r="C71">
            <v>68</v>
          </cell>
          <cell r="D71" t="str">
            <v>R2</v>
          </cell>
          <cell r="E71" t="str">
            <v>R1</v>
          </cell>
          <cell r="F71" t="str">
            <v>R1</v>
          </cell>
          <cell r="G71" t="str">
            <v>R1</v>
          </cell>
        </row>
        <row r="72">
          <cell r="A72" t="str">
            <v>PONCE Frédéric</v>
          </cell>
          <cell r="B72" t="str">
            <v>ABMA</v>
          </cell>
          <cell r="C72">
            <v>69</v>
          </cell>
          <cell r="D72" t="str">
            <v>R3</v>
          </cell>
          <cell r="E72" t="str">
            <v>R1</v>
          </cell>
          <cell r="F72" t="str">
            <v>R1</v>
          </cell>
          <cell r="G72" t="str">
            <v>R1</v>
          </cell>
        </row>
        <row r="73">
          <cell r="A73" t="str">
            <v>RAOULT Pierre Jean</v>
          </cell>
          <cell r="B73" t="str">
            <v>ABASM</v>
          </cell>
          <cell r="C73">
            <v>70</v>
          </cell>
          <cell r="D73" t="str">
            <v>R1</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44703</v>
          </cell>
        </row>
        <row r="12">
          <cell r="C12" t="str">
            <v>ABASM</v>
          </cell>
        </row>
        <row r="14">
          <cell r="C14">
            <v>3</v>
          </cell>
        </row>
        <row r="15">
          <cell r="C15">
            <v>2</v>
          </cell>
        </row>
        <row r="16">
          <cell r="C16" t="str">
            <v>CADRE</v>
          </cell>
        </row>
        <row r="17">
          <cell r="C17" t="str">
            <v>R1</v>
          </cell>
        </row>
        <row r="28">
          <cell r="B28" t="str">
            <v>DAIRE Eric</v>
          </cell>
          <cell r="C28" t="str">
            <v>R1</v>
          </cell>
          <cell r="D28" t="str">
            <v>ABASM</v>
          </cell>
        </row>
        <row r="29">
          <cell r="B29" t="str">
            <v>LECLERC Michel</v>
          </cell>
          <cell r="C29" t="str">
            <v>R1</v>
          </cell>
          <cell r="D29" t="str">
            <v>ABASM</v>
          </cell>
        </row>
        <row r="30">
          <cell r="B30" t="str">
            <v>RAOULT Pierre Jean</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130</v>
          </cell>
          <cell r="S27">
            <v>48</v>
          </cell>
          <cell r="T27">
            <v>2.7083333333333335</v>
          </cell>
          <cell r="U27">
            <v>2.7586206896551726</v>
          </cell>
          <cell r="V27">
            <v>13</v>
          </cell>
          <cell r="W27">
            <v>2</v>
          </cell>
          <cell r="Y27">
            <v>2</v>
          </cell>
          <cell r="Z27">
            <v>5</v>
          </cell>
          <cell r="AG27">
            <v>1</v>
          </cell>
          <cell r="AH27">
            <v>6</v>
          </cell>
        </row>
        <row r="28">
          <cell r="E28">
            <v>64</v>
          </cell>
          <cell r="F28">
            <v>34</v>
          </cell>
          <cell r="G28">
            <v>6</v>
          </cell>
          <cell r="I28">
            <v>1.8823529411764706</v>
          </cell>
          <cell r="J28">
            <v>0</v>
          </cell>
          <cell r="R28">
            <v>136</v>
          </cell>
          <cell r="S28">
            <v>63</v>
          </cell>
          <cell r="T28">
            <v>2.1587301587301586</v>
          </cell>
          <cell r="U28">
            <v>0</v>
          </cell>
          <cell r="V28">
            <v>8</v>
          </cell>
          <cell r="W28">
            <v>0</v>
          </cell>
          <cell r="Y28">
            <v>3</v>
          </cell>
          <cell r="Z28">
            <v>3</v>
          </cell>
          <cell r="AG28">
            <v>0</v>
          </cell>
          <cell r="AH28">
            <v>3</v>
          </cell>
        </row>
        <row r="29">
          <cell r="E29">
            <v>80</v>
          </cell>
          <cell r="F29">
            <v>34</v>
          </cell>
          <cell r="G29">
            <v>14</v>
          </cell>
          <cell r="I29">
            <v>2.3529411764705883</v>
          </cell>
          <cell r="J29">
            <v>2</v>
          </cell>
          <cell r="R29">
            <v>160</v>
          </cell>
          <cell r="S29">
            <v>53</v>
          </cell>
          <cell r="T29">
            <v>3.0188679245283021</v>
          </cell>
          <cell r="U29">
            <v>4.2105263157894735</v>
          </cell>
          <cell r="V29">
            <v>15</v>
          </cell>
          <cell r="W29">
            <v>4</v>
          </cell>
          <cell r="Y29">
            <v>1</v>
          </cell>
          <cell r="Z29">
            <v>8</v>
          </cell>
          <cell r="AG29">
            <v>3</v>
          </cell>
          <cell r="AH29">
            <v>11</v>
          </cell>
        </row>
        <row r="36">
          <cell r="E36">
            <v>80</v>
          </cell>
          <cell r="F36">
            <v>29</v>
          </cell>
          <cell r="G36">
            <v>13</v>
          </cell>
          <cell r="I36">
            <v>2.7586206896551726</v>
          </cell>
          <cell r="J36">
            <v>2</v>
          </cell>
        </row>
        <row r="37">
          <cell r="E37">
            <v>72</v>
          </cell>
          <cell r="F37">
            <v>29</v>
          </cell>
          <cell r="G37">
            <v>8</v>
          </cell>
          <cell r="I37">
            <v>2.4827586206896552</v>
          </cell>
          <cell r="J37">
            <v>0</v>
          </cell>
        </row>
        <row r="44">
          <cell r="E44">
            <v>50</v>
          </cell>
          <cell r="F44">
            <v>19</v>
          </cell>
          <cell r="G44">
            <v>10</v>
          </cell>
          <cell r="I44">
            <v>2.6315789473684212</v>
          </cell>
          <cell r="J44">
            <v>0</v>
          </cell>
        </row>
        <row r="46">
          <cell r="E46">
            <v>80</v>
          </cell>
          <cell r="F46">
            <v>19</v>
          </cell>
          <cell r="G46">
            <v>15</v>
          </cell>
          <cell r="I46">
            <v>4.2105263157894735</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BEAUCHER Alain</v>
          </cell>
          <cell r="B6" t="str">
            <v>LIVRY</v>
          </cell>
          <cell r="C6">
            <v>3</v>
          </cell>
          <cell r="D6" t="str">
            <v>R2</v>
          </cell>
          <cell r="E6" t="str">
            <v>N3</v>
          </cell>
          <cell r="F6" t="str">
            <v>N3</v>
          </cell>
          <cell r="G6" t="str">
            <v>R1</v>
          </cell>
        </row>
        <row r="7">
          <cell r="A7" t="str">
            <v>BENDAYAN Jacky</v>
          </cell>
          <cell r="B7" t="str">
            <v>ABMA</v>
          </cell>
          <cell r="C7">
            <v>4</v>
          </cell>
          <cell r="D7" t="str">
            <v>R3</v>
          </cell>
          <cell r="E7"/>
          <cell r="F7" t="str">
            <v>N3</v>
          </cell>
          <cell r="G7" t="str">
            <v>R1</v>
          </cell>
        </row>
        <row r="8">
          <cell r="A8" t="str">
            <v>BOISSET Jean-Pierre</v>
          </cell>
          <cell r="B8" t="str">
            <v>ABASM</v>
          </cell>
          <cell r="C8">
            <v>5</v>
          </cell>
          <cell r="D8" t="str">
            <v>R3</v>
          </cell>
          <cell r="E8" t="str">
            <v>R1</v>
          </cell>
          <cell r="F8" t="str">
            <v>R1</v>
          </cell>
          <cell r="G8" t="str">
            <v>R1</v>
          </cell>
        </row>
        <row r="9">
          <cell r="A9" t="str">
            <v>CHAMPY Philippe</v>
          </cell>
          <cell r="B9" t="str">
            <v>ABASM</v>
          </cell>
          <cell r="C9">
            <v>6</v>
          </cell>
          <cell r="D9" t="str">
            <v>R2</v>
          </cell>
          <cell r="E9" t="str">
            <v>R1</v>
          </cell>
          <cell r="F9"/>
          <cell r="G9" t="str">
            <v>R1</v>
          </cell>
        </row>
        <row r="10">
          <cell r="A10" t="str">
            <v>CHUNG Hoan Toan</v>
          </cell>
          <cell r="B10" t="str">
            <v>LIVRY</v>
          </cell>
          <cell r="C10">
            <v>7</v>
          </cell>
          <cell r="D10" t="str">
            <v>R3</v>
          </cell>
          <cell r="E10" t="str">
            <v>R1</v>
          </cell>
          <cell r="F10" t="str">
            <v>N3</v>
          </cell>
          <cell r="G10" t="str">
            <v>R1</v>
          </cell>
        </row>
        <row r="11">
          <cell r="A11" t="str">
            <v>COKAL Recep</v>
          </cell>
          <cell r="B11" t="str">
            <v>ABASM</v>
          </cell>
          <cell r="C11">
            <v>8</v>
          </cell>
          <cell r="D11"/>
          <cell r="E11"/>
          <cell r="F11" t="str">
            <v>R1</v>
          </cell>
          <cell r="G11" t="str">
            <v>R1</v>
          </cell>
        </row>
        <row r="12">
          <cell r="A12" t="str">
            <v>COURATIN Jean-Daniel</v>
          </cell>
          <cell r="B12" t="str">
            <v>ABMA</v>
          </cell>
          <cell r="C12">
            <v>9</v>
          </cell>
          <cell r="D12" t="str">
            <v>R3</v>
          </cell>
          <cell r="E12"/>
          <cell r="F12"/>
          <cell r="G12"/>
        </row>
        <row r="13">
          <cell r="A13" t="str">
            <v>CROLARD Ivan</v>
          </cell>
          <cell r="B13" t="str">
            <v>ABASM</v>
          </cell>
          <cell r="C13">
            <v>10</v>
          </cell>
          <cell r="D13" t="str">
            <v>R3</v>
          </cell>
          <cell r="E13"/>
          <cell r="F13"/>
          <cell r="G13"/>
        </row>
        <row r="14">
          <cell r="A14" t="str">
            <v>DAIRE Eric</v>
          </cell>
          <cell r="B14" t="str">
            <v>ABASM</v>
          </cell>
          <cell r="C14">
            <v>11</v>
          </cell>
          <cell r="D14" t="str">
            <v>R2</v>
          </cell>
          <cell r="E14" t="str">
            <v>R1</v>
          </cell>
          <cell r="F14" t="str">
            <v>R1</v>
          </cell>
          <cell r="G14" t="str">
            <v>R1</v>
          </cell>
        </row>
        <row r="15">
          <cell r="A15" t="str">
            <v>DECLUNDER Magali</v>
          </cell>
          <cell r="B15"/>
          <cell r="C15">
            <v>12</v>
          </cell>
          <cell r="D15"/>
          <cell r="E15"/>
          <cell r="F15" t="str">
            <v>N3</v>
          </cell>
          <cell r="G15"/>
        </row>
        <row r="16">
          <cell r="A16" t="str">
            <v>DELALANDE Christian</v>
          </cell>
          <cell r="B16" t="str">
            <v>LIVRY</v>
          </cell>
          <cell r="C16">
            <v>13</v>
          </cell>
          <cell r="D16" t="str">
            <v>N3</v>
          </cell>
          <cell r="E16" t="str">
            <v>N3</v>
          </cell>
          <cell r="F16" t="str">
            <v>N3</v>
          </cell>
          <cell r="G16" t="str">
            <v>N3</v>
          </cell>
        </row>
        <row r="17">
          <cell r="A17" t="str">
            <v>DELALANDE Guy</v>
          </cell>
          <cell r="B17" t="str">
            <v>ABMA</v>
          </cell>
          <cell r="C17">
            <v>14</v>
          </cell>
          <cell r="D17"/>
          <cell r="E17" t="str">
            <v>R2</v>
          </cell>
          <cell r="F17"/>
          <cell r="G17"/>
        </row>
        <row r="18">
          <cell r="A18" t="str">
            <v>DELAPLACE Emmanuel</v>
          </cell>
          <cell r="B18" t="str">
            <v>LIVRY</v>
          </cell>
          <cell r="C18">
            <v>15</v>
          </cell>
          <cell r="D18" t="str">
            <v>R2</v>
          </cell>
          <cell r="E18" t="str">
            <v>R1</v>
          </cell>
          <cell r="F18" t="str">
            <v>N3</v>
          </cell>
          <cell r="G18" t="str">
            <v>R1</v>
          </cell>
        </row>
        <row r="19">
          <cell r="A19" t="str">
            <v>DI GIOIA Serge</v>
          </cell>
          <cell r="B19" t="str">
            <v>ABASM</v>
          </cell>
          <cell r="C19">
            <v>16</v>
          </cell>
          <cell r="D19"/>
          <cell r="E19"/>
          <cell r="F19" t="str">
            <v>R1</v>
          </cell>
          <cell r="G19" t="str">
            <v xml:space="preserve"> </v>
          </cell>
        </row>
        <row r="20">
          <cell r="A20" t="str">
            <v>DIAZ Vincent</v>
          </cell>
          <cell r="B20" t="str">
            <v>ABMA</v>
          </cell>
          <cell r="C20">
            <v>17</v>
          </cell>
          <cell r="D20" t="str">
            <v>R4</v>
          </cell>
          <cell r="E20" t="str">
            <v>R2</v>
          </cell>
          <cell r="F20"/>
          <cell r="G20"/>
        </row>
        <row r="21">
          <cell r="A21" t="str">
            <v>DJIAN Didier</v>
          </cell>
          <cell r="B21" t="str">
            <v>La Comete</v>
          </cell>
          <cell r="C21">
            <v>18</v>
          </cell>
          <cell r="D21" t="str">
            <v>R2</v>
          </cell>
          <cell r="E21" t="str">
            <v>N3</v>
          </cell>
          <cell r="F21"/>
          <cell r="G21"/>
        </row>
        <row r="22">
          <cell r="A22" t="str">
            <v>DOUSSOT Pierre</v>
          </cell>
          <cell r="B22" t="str">
            <v>ABASM</v>
          </cell>
          <cell r="C22">
            <v>19</v>
          </cell>
          <cell r="D22" t="str">
            <v>R1</v>
          </cell>
          <cell r="E22" t="str">
            <v>R1</v>
          </cell>
          <cell r="F22" t="str">
            <v>N3</v>
          </cell>
          <cell r="G22" t="str">
            <v>N3</v>
          </cell>
        </row>
        <row r="23">
          <cell r="A23" t="str">
            <v>DUMONT Christine</v>
          </cell>
          <cell r="B23" t="str">
            <v>LIVRY</v>
          </cell>
          <cell r="C23">
            <v>20</v>
          </cell>
          <cell r="D23" t="str">
            <v>R4</v>
          </cell>
          <cell r="E23"/>
          <cell r="F23"/>
          <cell r="G23"/>
        </row>
        <row r="24">
          <cell r="A24" t="str">
            <v>DUPRE Bernard</v>
          </cell>
          <cell r="B24" t="str">
            <v>La Comete</v>
          </cell>
          <cell r="C24">
            <v>21</v>
          </cell>
          <cell r="D24"/>
          <cell r="E24"/>
          <cell r="F24" t="str">
            <v>R1</v>
          </cell>
          <cell r="G24"/>
        </row>
        <row r="25">
          <cell r="A25" t="str">
            <v>DUVAL Gérard</v>
          </cell>
          <cell r="B25" t="str">
            <v>LIVRY</v>
          </cell>
          <cell r="C25">
            <v>22</v>
          </cell>
          <cell r="D25" t="str">
            <v>R3</v>
          </cell>
          <cell r="E25"/>
          <cell r="F25" t="str">
            <v>R1</v>
          </cell>
          <cell r="G25"/>
        </row>
        <row r="26">
          <cell r="A26" t="str">
            <v>FAVERO Alain</v>
          </cell>
          <cell r="B26" t="str">
            <v>LIVRY</v>
          </cell>
          <cell r="C26">
            <v>23</v>
          </cell>
          <cell r="D26" t="str">
            <v>R1</v>
          </cell>
          <cell r="E26" t="str">
            <v>N3</v>
          </cell>
          <cell r="F26"/>
          <cell r="G26" t="str">
            <v>N3</v>
          </cell>
        </row>
        <row r="27">
          <cell r="A27" t="str">
            <v>FAVIEN Christian</v>
          </cell>
          <cell r="B27" t="str">
            <v>LIVRY</v>
          </cell>
          <cell r="C27">
            <v>24</v>
          </cell>
          <cell r="D27"/>
          <cell r="E27"/>
          <cell r="F27" t="str">
            <v>R1</v>
          </cell>
          <cell r="G27"/>
        </row>
        <row r="28">
          <cell r="A28" t="str">
            <v>FERNANDEZ ALVES Francisco</v>
          </cell>
          <cell r="B28" t="str">
            <v>ABMA</v>
          </cell>
          <cell r="C28">
            <v>25</v>
          </cell>
          <cell r="D28" t="str">
            <v>R2</v>
          </cell>
          <cell r="E28" t="str">
            <v>R1</v>
          </cell>
          <cell r="F28" t="str">
            <v>N3</v>
          </cell>
          <cell r="G28" t="str">
            <v>R1</v>
          </cell>
        </row>
        <row r="29">
          <cell r="A29" t="str">
            <v>FERRARA  Jean-Pierre</v>
          </cell>
          <cell r="B29" t="str">
            <v>ABMA</v>
          </cell>
          <cell r="C29">
            <v>26</v>
          </cell>
          <cell r="D29"/>
          <cell r="E29"/>
          <cell r="F29" t="str">
            <v>N3</v>
          </cell>
          <cell r="G29" t="str">
            <v>N3</v>
          </cell>
        </row>
        <row r="30">
          <cell r="A30" t="str">
            <v>GAYRAUD Françoise</v>
          </cell>
          <cell r="B30" t="str">
            <v xml:space="preserve">L HAY LES ROSES </v>
          </cell>
          <cell r="C30">
            <v>27</v>
          </cell>
          <cell r="D30" t="str">
            <v>R3</v>
          </cell>
          <cell r="E30"/>
          <cell r="F30"/>
          <cell r="G30"/>
        </row>
        <row r="31">
          <cell r="A31" t="str">
            <v>GELLER Marc</v>
          </cell>
          <cell r="B31" t="str">
            <v>ABMA</v>
          </cell>
          <cell r="C31">
            <v>28</v>
          </cell>
          <cell r="D31" t="str">
            <v>N3</v>
          </cell>
          <cell r="E31"/>
          <cell r="F31"/>
          <cell r="G31"/>
        </row>
        <row r="32">
          <cell r="A32" t="str">
            <v>GERNEZ Jean Philippe</v>
          </cell>
          <cell r="B32" t="str">
            <v>ABMA</v>
          </cell>
          <cell r="C32">
            <v>29</v>
          </cell>
          <cell r="D32" t="str">
            <v>R3</v>
          </cell>
          <cell r="E32"/>
          <cell r="F32"/>
          <cell r="G32"/>
        </row>
        <row r="33">
          <cell r="A33" t="str">
            <v>GILLOT Olivier</v>
          </cell>
          <cell r="B33" t="str">
            <v>ABMA</v>
          </cell>
          <cell r="C33">
            <v>30</v>
          </cell>
          <cell r="D33" t="str">
            <v>N3</v>
          </cell>
          <cell r="E33" t="str">
            <v>R1</v>
          </cell>
          <cell r="F33" t="str">
            <v>R1</v>
          </cell>
          <cell r="G33" t="str">
            <v>N3</v>
          </cell>
        </row>
        <row r="34">
          <cell r="A34" t="str">
            <v>GOUVEIA Victor</v>
          </cell>
          <cell r="B34" t="str">
            <v>LIVRY</v>
          </cell>
          <cell r="C34">
            <v>31</v>
          </cell>
          <cell r="D34" t="str">
            <v>R3</v>
          </cell>
          <cell r="E34" t="str">
            <v>R1</v>
          </cell>
          <cell r="F34" t="str">
            <v>N3</v>
          </cell>
          <cell r="G34" t="str">
            <v>R1</v>
          </cell>
        </row>
        <row r="35">
          <cell r="A35" t="str">
            <v>GUERIN Jacques</v>
          </cell>
          <cell r="B35" t="str">
            <v>ABASM</v>
          </cell>
          <cell r="C35">
            <v>32</v>
          </cell>
          <cell r="D35" t="str">
            <v>R3</v>
          </cell>
          <cell r="E35" t="str">
            <v>R2</v>
          </cell>
          <cell r="F35"/>
          <cell r="G35"/>
        </row>
        <row r="36">
          <cell r="A36" t="str">
            <v>GUILLOTIN Gilles</v>
          </cell>
          <cell r="B36" t="str">
            <v>ABMA</v>
          </cell>
          <cell r="C36">
            <v>33</v>
          </cell>
          <cell r="D36" t="str">
            <v>R1</v>
          </cell>
          <cell r="E36" t="str">
            <v>R1</v>
          </cell>
          <cell r="F36" t="str">
            <v xml:space="preserve"> </v>
          </cell>
          <cell r="G36" t="str">
            <v>R1</v>
          </cell>
        </row>
        <row r="37">
          <cell r="A37" t="str">
            <v>GUREWAN Suresh</v>
          </cell>
          <cell r="B37" t="str">
            <v>ABMA</v>
          </cell>
          <cell r="C37">
            <v>34</v>
          </cell>
          <cell r="D37" t="str">
            <v>N3</v>
          </cell>
          <cell r="E37" t="str">
            <v>N3</v>
          </cell>
          <cell r="F37" t="str">
            <v>N3</v>
          </cell>
          <cell r="G37" t="str">
            <v>N3</v>
          </cell>
        </row>
        <row r="38">
          <cell r="A38" t="str">
            <v>HARY Mathieu</v>
          </cell>
          <cell r="B38" t="str">
            <v>ABMA</v>
          </cell>
          <cell r="C38">
            <v>35</v>
          </cell>
          <cell r="D38" t="str">
            <v>N3</v>
          </cell>
          <cell r="E38" t="str">
            <v>N3</v>
          </cell>
          <cell r="F38" t="str">
            <v>N3</v>
          </cell>
          <cell r="G38" t="str">
            <v>N3</v>
          </cell>
        </row>
        <row r="39">
          <cell r="A39" t="str">
            <v>HELLAL Denis</v>
          </cell>
          <cell r="B39" t="str">
            <v>ABASM</v>
          </cell>
          <cell r="C39">
            <v>36</v>
          </cell>
          <cell r="D39"/>
          <cell r="E39" t="str">
            <v>R1</v>
          </cell>
          <cell r="F39" t="str">
            <v>N3</v>
          </cell>
          <cell r="G39"/>
        </row>
        <row r="40">
          <cell r="A40" t="str">
            <v>HENRIQUET Marc</v>
          </cell>
          <cell r="B40" t="str">
            <v>ABASM</v>
          </cell>
          <cell r="C40">
            <v>37</v>
          </cell>
          <cell r="D40" t="str">
            <v>R3</v>
          </cell>
          <cell r="E40" t="str">
            <v>R2</v>
          </cell>
          <cell r="F40" t="str">
            <v>R1</v>
          </cell>
          <cell r="G40" t="str">
            <v>R1</v>
          </cell>
        </row>
        <row r="41">
          <cell r="A41" t="str">
            <v>IVANOVIC Spomanko</v>
          </cell>
          <cell r="B41" t="str">
            <v>ABASM</v>
          </cell>
          <cell r="C41">
            <v>38</v>
          </cell>
          <cell r="D41" t="str">
            <v>R2</v>
          </cell>
          <cell r="E41" t="str">
            <v>R1</v>
          </cell>
          <cell r="F41" t="str">
            <v>R1</v>
          </cell>
          <cell r="G41" t="str">
            <v>R1</v>
          </cell>
        </row>
        <row r="42">
          <cell r="A42" t="str">
            <v>JARRETY Didier</v>
          </cell>
          <cell r="B42" t="str">
            <v>LIVRY</v>
          </cell>
          <cell r="C42">
            <v>39</v>
          </cell>
          <cell r="D42" t="str">
            <v>N3</v>
          </cell>
          <cell r="E42" t="str">
            <v>N3</v>
          </cell>
          <cell r="F42" t="str">
            <v>N3</v>
          </cell>
          <cell r="G42" t="str">
            <v>N3</v>
          </cell>
        </row>
        <row r="43">
          <cell r="A43" t="str">
            <v>JARRIER Christian</v>
          </cell>
          <cell r="B43" t="str">
            <v>ABASM</v>
          </cell>
          <cell r="C43">
            <v>40</v>
          </cell>
          <cell r="D43"/>
          <cell r="E43" t="str">
            <v>R1</v>
          </cell>
          <cell r="F43" t="str">
            <v>N3</v>
          </cell>
          <cell r="G43" t="str">
            <v>N3</v>
          </cell>
        </row>
        <row r="44">
          <cell r="A44" t="str">
            <v>KELLNER Pierre</v>
          </cell>
          <cell r="B44" t="str">
            <v>ABMA</v>
          </cell>
          <cell r="C44">
            <v>41</v>
          </cell>
          <cell r="D44" t="str">
            <v>R3</v>
          </cell>
          <cell r="E44"/>
          <cell r="F44"/>
          <cell r="G44"/>
        </row>
        <row r="45">
          <cell r="A45" t="str">
            <v>KEREBEL Eric</v>
          </cell>
          <cell r="B45" t="str">
            <v>ABASM</v>
          </cell>
          <cell r="C45">
            <v>42</v>
          </cell>
          <cell r="D45" t="str">
            <v>R2</v>
          </cell>
          <cell r="E45" t="str">
            <v>R1</v>
          </cell>
          <cell r="F45" t="str">
            <v>R1</v>
          </cell>
          <cell r="G45" t="str">
            <v>R1</v>
          </cell>
        </row>
        <row r="46">
          <cell r="A46" t="str">
            <v>KERIZAC Franck</v>
          </cell>
          <cell r="B46" t="str">
            <v>ABMA</v>
          </cell>
          <cell r="C46">
            <v>43</v>
          </cell>
          <cell r="D46" t="str">
            <v>R3</v>
          </cell>
          <cell r="E46"/>
          <cell r="F46"/>
          <cell r="G46"/>
        </row>
        <row r="47">
          <cell r="A47" t="str">
            <v>L HERONDE Michel</v>
          </cell>
          <cell r="B47" t="str">
            <v>ABMA</v>
          </cell>
          <cell r="C47">
            <v>44</v>
          </cell>
          <cell r="D47" t="str">
            <v>R2</v>
          </cell>
          <cell r="E47" t="str">
            <v>R1</v>
          </cell>
          <cell r="F47"/>
          <cell r="G47"/>
        </row>
        <row r="48">
          <cell r="A48" t="str">
            <v>LABOUREAU Véronique</v>
          </cell>
          <cell r="B48" t="str">
            <v>ABMA</v>
          </cell>
          <cell r="C48">
            <v>45</v>
          </cell>
          <cell r="D48" t="str">
            <v>R3</v>
          </cell>
          <cell r="E48" t="str">
            <v>R2</v>
          </cell>
          <cell r="F48" t="str">
            <v>R2</v>
          </cell>
          <cell r="G48" t="str">
            <v>R1</v>
          </cell>
        </row>
        <row r="49">
          <cell r="A49" t="str">
            <v>LAPERTOT Michel</v>
          </cell>
          <cell r="B49" t="str">
            <v>LIVRY</v>
          </cell>
          <cell r="C49">
            <v>46</v>
          </cell>
          <cell r="D49" t="str">
            <v>R1</v>
          </cell>
          <cell r="E49" t="str">
            <v>N3</v>
          </cell>
          <cell r="F49" t="str">
            <v>N3</v>
          </cell>
          <cell r="G49" t="str">
            <v>N3</v>
          </cell>
        </row>
        <row r="50">
          <cell r="A50" t="str">
            <v>LE CAM Fabrice</v>
          </cell>
          <cell r="B50" t="str">
            <v>ABMA</v>
          </cell>
          <cell r="C50">
            <v>47</v>
          </cell>
          <cell r="D50" t="str">
            <v>R3</v>
          </cell>
          <cell r="E50"/>
          <cell r="F50"/>
          <cell r="G50"/>
        </row>
        <row r="51">
          <cell r="A51" t="str">
            <v>LE GAC Philippe</v>
          </cell>
          <cell r="B51" t="str">
            <v>La Comete</v>
          </cell>
          <cell r="C51">
            <v>48</v>
          </cell>
          <cell r="D51" t="str">
            <v>N3</v>
          </cell>
          <cell r="E51" t="str">
            <v>N3</v>
          </cell>
          <cell r="F51" t="str">
            <v>N3</v>
          </cell>
          <cell r="G51" t="str">
            <v>N3</v>
          </cell>
        </row>
        <row r="52">
          <cell r="A52" t="str">
            <v>Le Huan CUA Tran</v>
          </cell>
          <cell r="B52" t="str">
            <v>ABMA</v>
          </cell>
          <cell r="C52">
            <v>49</v>
          </cell>
          <cell r="D52" t="str">
            <v>R3</v>
          </cell>
          <cell r="E52" t="str">
            <v>R1</v>
          </cell>
          <cell r="F52" t="str">
            <v>R1</v>
          </cell>
          <cell r="G52" t="str">
            <v>R1</v>
          </cell>
        </row>
        <row r="53">
          <cell r="A53" t="str">
            <v>LECLERC Michel</v>
          </cell>
          <cell r="B53" t="str">
            <v>ABASM</v>
          </cell>
          <cell r="C53">
            <v>50</v>
          </cell>
          <cell r="D53" t="str">
            <v>R2</v>
          </cell>
          <cell r="E53" t="str">
            <v>R1</v>
          </cell>
          <cell r="F53" t="str">
            <v>N3</v>
          </cell>
          <cell r="G53" t="str">
            <v>R1</v>
          </cell>
        </row>
        <row r="54">
          <cell r="A54" t="str">
            <v>LECLERC Philippe</v>
          </cell>
          <cell r="B54" t="str">
            <v>La Comete</v>
          </cell>
          <cell r="C54">
            <v>51</v>
          </cell>
          <cell r="D54" t="str">
            <v>R1</v>
          </cell>
          <cell r="E54" t="str">
            <v>N3</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t="str">
            <v>R1</v>
          </cell>
          <cell r="G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D66"/>
          <cell r="E66"/>
          <cell r="F66" t="str">
            <v>N3</v>
          </cell>
          <cell r="G66" t="str">
            <v>N3</v>
          </cell>
        </row>
        <row r="67">
          <cell r="A67" t="str">
            <v>PALOT Dominique</v>
          </cell>
          <cell r="B67" t="str">
            <v>LIVRY</v>
          </cell>
          <cell r="C67">
            <v>64</v>
          </cell>
          <cell r="D67"/>
          <cell r="E67"/>
          <cell r="F67" t="str">
            <v>N3</v>
          </cell>
          <cell r="G67"/>
        </row>
        <row r="68">
          <cell r="A68" t="str">
            <v>PEYROLE Philippe</v>
          </cell>
          <cell r="B68" t="str">
            <v>LIVRY</v>
          </cell>
          <cell r="C68">
            <v>65</v>
          </cell>
          <cell r="D68" t="str">
            <v>R2</v>
          </cell>
          <cell r="E68" t="str">
            <v>R1</v>
          </cell>
          <cell r="F68"/>
          <cell r="G68" t="str">
            <v>R1</v>
          </cell>
        </row>
        <row r="69">
          <cell r="A69" t="str">
            <v>PIBOURDIN Eric</v>
          </cell>
          <cell r="B69" t="str">
            <v>ABMA</v>
          </cell>
          <cell r="C69">
            <v>66</v>
          </cell>
          <cell r="D69" t="str">
            <v>R2</v>
          </cell>
          <cell r="E69" t="str">
            <v>R1</v>
          </cell>
          <cell r="F69" t="str">
            <v>R1</v>
          </cell>
          <cell r="G69" t="str">
            <v>R1</v>
          </cell>
        </row>
        <row r="70">
          <cell r="A70" t="str">
            <v>PICHON Thierry</v>
          </cell>
          <cell r="B70" t="str">
            <v>ABMA</v>
          </cell>
          <cell r="C70">
            <v>67</v>
          </cell>
          <cell r="D70" t="str">
            <v>N3</v>
          </cell>
          <cell r="E70" t="str">
            <v>N3</v>
          </cell>
          <cell r="F70" t="str">
            <v>N3</v>
          </cell>
          <cell r="G70" t="str">
            <v>N3</v>
          </cell>
        </row>
        <row r="71">
          <cell r="A71" t="str">
            <v>PIVONET Françis</v>
          </cell>
          <cell r="B71" t="str">
            <v>ABASM</v>
          </cell>
          <cell r="C71">
            <v>68</v>
          </cell>
          <cell r="D71" t="str">
            <v>R2</v>
          </cell>
          <cell r="E71" t="str">
            <v>R1</v>
          </cell>
          <cell r="F71" t="str">
            <v>R1</v>
          </cell>
          <cell r="G71" t="str">
            <v>R1</v>
          </cell>
        </row>
        <row r="72">
          <cell r="A72" t="str">
            <v>PONCE Frédéric</v>
          </cell>
          <cell r="B72" t="str">
            <v>ABMA</v>
          </cell>
          <cell r="C72">
            <v>69</v>
          </cell>
          <cell r="D72" t="str">
            <v>R3</v>
          </cell>
          <cell r="E72" t="str">
            <v>R1</v>
          </cell>
          <cell r="F72" t="str">
            <v>R1</v>
          </cell>
          <cell r="G72" t="str">
            <v>R1</v>
          </cell>
        </row>
        <row r="73">
          <cell r="A73" t="str">
            <v>RAOULT Pierre Jean</v>
          </cell>
          <cell r="B73" t="str">
            <v>ABASM</v>
          </cell>
          <cell r="C73">
            <v>70</v>
          </cell>
          <cell r="D73" t="str">
            <v>R1</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44703</v>
          </cell>
        </row>
        <row r="12">
          <cell r="C12" t="str">
            <v>ABASM</v>
          </cell>
        </row>
        <row r="14">
          <cell r="C14">
            <v>3</v>
          </cell>
        </row>
        <row r="15">
          <cell r="C15">
            <v>3</v>
          </cell>
        </row>
        <row r="16">
          <cell r="C16" t="str">
            <v>CADRE</v>
          </cell>
        </row>
        <row r="17">
          <cell r="C17" t="str">
            <v>R1</v>
          </cell>
        </row>
        <row r="28">
          <cell r="B28" t="str">
            <v>WEILL Denis</v>
          </cell>
          <cell r="C28" t="str">
            <v>R1</v>
          </cell>
          <cell r="D28" t="str">
            <v>ABASM</v>
          </cell>
        </row>
        <row r="29">
          <cell r="B29" t="str">
            <v>PIVONET Françis</v>
          </cell>
          <cell r="C29" t="str">
            <v>R1</v>
          </cell>
          <cell r="D29" t="str">
            <v>ABASM</v>
          </cell>
        </row>
        <row r="30">
          <cell r="B30" t="str">
            <v>LUCAS Philippe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155</v>
          </cell>
          <cell r="S27">
            <v>64</v>
          </cell>
          <cell r="T27">
            <v>2.421875</v>
          </cell>
          <cell r="U27">
            <v>2.7586206896551726</v>
          </cell>
          <cell r="V27">
            <v>12</v>
          </cell>
          <cell r="W27">
            <v>4</v>
          </cell>
          <cell r="Y27">
            <v>1</v>
          </cell>
          <cell r="Z27">
            <v>8</v>
          </cell>
          <cell r="AG27">
            <v>2</v>
          </cell>
          <cell r="AH27">
            <v>10</v>
          </cell>
        </row>
        <row r="28">
          <cell r="E28">
            <v>80</v>
          </cell>
          <cell r="F28">
            <v>29</v>
          </cell>
          <cell r="G28">
            <v>17</v>
          </cell>
          <cell r="I28">
            <v>2.7586206896551726</v>
          </cell>
          <cell r="J28">
            <v>2</v>
          </cell>
          <cell r="R28">
            <v>132</v>
          </cell>
          <cell r="S28">
            <v>64</v>
          </cell>
          <cell r="T28">
            <v>2.0625</v>
          </cell>
          <cell r="U28">
            <v>2.7586206896551726</v>
          </cell>
          <cell r="V28">
            <v>17</v>
          </cell>
          <cell r="W28">
            <v>2</v>
          </cell>
          <cell r="Y28">
            <v>2</v>
          </cell>
          <cell r="Z28">
            <v>5</v>
          </cell>
          <cell r="AG28">
            <v>1</v>
          </cell>
          <cell r="AH28">
            <v>6</v>
          </cell>
        </row>
        <row r="29">
          <cell r="E29">
            <v>78</v>
          </cell>
          <cell r="F29">
            <v>29</v>
          </cell>
          <cell r="G29">
            <v>20</v>
          </cell>
          <cell r="I29">
            <v>2.6896551724137931</v>
          </cell>
          <cell r="J29">
            <v>0</v>
          </cell>
          <cell r="R29">
            <v>138</v>
          </cell>
          <cell r="S29">
            <v>58</v>
          </cell>
          <cell r="T29">
            <v>2.3793103448275863</v>
          </cell>
          <cell r="U29">
            <v>0</v>
          </cell>
          <cell r="V29">
            <v>20</v>
          </cell>
          <cell r="W29">
            <v>0</v>
          </cell>
          <cell r="Y29">
            <v>3</v>
          </cell>
          <cell r="Z29">
            <v>3</v>
          </cell>
          <cell r="AG29">
            <v>0</v>
          </cell>
          <cell r="AH29">
            <v>3</v>
          </cell>
        </row>
        <row r="36">
          <cell r="E36">
            <v>75</v>
          </cell>
          <cell r="F36">
            <v>35</v>
          </cell>
          <cell r="G36">
            <v>12</v>
          </cell>
          <cell r="I36">
            <v>2.1428571428571428</v>
          </cell>
          <cell r="J36">
            <v>2</v>
          </cell>
        </row>
        <row r="37">
          <cell r="E37">
            <v>52</v>
          </cell>
          <cell r="F37">
            <v>35</v>
          </cell>
          <cell r="G37">
            <v>12</v>
          </cell>
          <cell r="I37">
            <v>1.4857142857142858</v>
          </cell>
          <cell r="J37">
            <v>0</v>
          </cell>
        </row>
        <row r="44">
          <cell r="E44">
            <v>80</v>
          </cell>
          <cell r="F44">
            <v>29</v>
          </cell>
          <cell r="G44">
            <v>10</v>
          </cell>
          <cell r="I44">
            <v>2.7586206896551726</v>
          </cell>
          <cell r="J44">
            <v>2</v>
          </cell>
        </row>
        <row r="46">
          <cell r="E46">
            <v>60</v>
          </cell>
          <cell r="F46">
            <v>29</v>
          </cell>
          <cell r="G46">
            <v>15</v>
          </cell>
          <cell r="I46">
            <v>2.0689655172413794</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t="str">
            <v>BEAUCHER Alain</v>
          </cell>
          <cell r="B6" t="str">
            <v>LIVRY</v>
          </cell>
          <cell r="C6">
            <v>3</v>
          </cell>
          <cell r="D6" t="str">
            <v>R2</v>
          </cell>
          <cell r="E6" t="str">
            <v>N3</v>
          </cell>
          <cell r="F6" t="str">
            <v>N3</v>
          </cell>
          <cell r="G6" t="str">
            <v>R1</v>
          </cell>
        </row>
        <row r="7">
          <cell r="A7" t="str">
            <v>BENDAYAN Jacky</v>
          </cell>
          <cell r="B7" t="str">
            <v>ABMA</v>
          </cell>
          <cell r="C7">
            <v>4</v>
          </cell>
          <cell r="D7" t="str">
            <v>R3</v>
          </cell>
          <cell r="E7"/>
          <cell r="F7" t="str">
            <v>N3</v>
          </cell>
          <cell r="G7" t="str">
            <v>R1</v>
          </cell>
        </row>
        <row r="8">
          <cell r="A8" t="str">
            <v>BOISSET Jean-Pierre</v>
          </cell>
          <cell r="B8" t="str">
            <v>ABASM</v>
          </cell>
          <cell r="C8">
            <v>5</v>
          </cell>
          <cell r="D8" t="str">
            <v>R3</v>
          </cell>
          <cell r="E8" t="str">
            <v>R1</v>
          </cell>
          <cell r="F8" t="str">
            <v>R1</v>
          </cell>
          <cell r="G8" t="str">
            <v>R1</v>
          </cell>
        </row>
        <row r="9">
          <cell r="A9" t="str">
            <v>CHAMPY Philippe</v>
          </cell>
          <cell r="B9" t="str">
            <v>ABASM</v>
          </cell>
          <cell r="C9">
            <v>6</v>
          </cell>
          <cell r="D9" t="str">
            <v>R2</v>
          </cell>
          <cell r="E9" t="str">
            <v>R1</v>
          </cell>
          <cell r="F9"/>
          <cell r="G9" t="str">
            <v>R1</v>
          </cell>
        </row>
        <row r="10">
          <cell r="A10" t="str">
            <v>CHUNG Hoan Toan</v>
          </cell>
          <cell r="B10" t="str">
            <v>LIVRY</v>
          </cell>
          <cell r="C10">
            <v>7</v>
          </cell>
          <cell r="D10" t="str">
            <v>R3</v>
          </cell>
          <cell r="E10" t="str">
            <v>R1</v>
          </cell>
          <cell r="F10" t="str">
            <v>N3</v>
          </cell>
          <cell r="G10" t="str">
            <v>R1</v>
          </cell>
        </row>
        <row r="11">
          <cell r="A11" t="str">
            <v>COKAL Recep</v>
          </cell>
          <cell r="B11" t="str">
            <v>ABASM</v>
          </cell>
          <cell r="C11">
            <v>8</v>
          </cell>
          <cell r="D11"/>
          <cell r="E11"/>
          <cell r="F11" t="str">
            <v>R1</v>
          </cell>
          <cell r="G11" t="str">
            <v>R1</v>
          </cell>
        </row>
        <row r="12">
          <cell r="A12" t="str">
            <v>COURATIN Jean-Daniel</v>
          </cell>
          <cell r="B12" t="str">
            <v>ABMA</v>
          </cell>
          <cell r="C12">
            <v>9</v>
          </cell>
          <cell r="D12" t="str">
            <v>R3</v>
          </cell>
          <cell r="E12"/>
          <cell r="F12"/>
          <cell r="G12"/>
        </row>
        <row r="13">
          <cell r="A13" t="str">
            <v>CROLARD Ivan</v>
          </cell>
          <cell r="B13" t="str">
            <v>ABASM</v>
          </cell>
          <cell r="C13">
            <v>10</v>
          </cell>
          <cell r="D13" t="str">
            <v>R3</v>
          </cell>
          <cell r="E13"/>
          <cell r="F13"/>
          <cell r="G13"/>
        </row>
        <row r="14">
          <cell r="A14" t="str">
            <v>DAIRE Eric</v>
          </cell>
          <cell r="B14" t="str">
            <v>ABASM</v>
          </cell>
          <cell r="C14">
            <v>11</v>
          </cell>
          <cell r="D14" t="str">
            <v>R2</v>
          </cell>
          <cell r="E14" t="str">
            <v>R1</v>
          </cell>
          <cell r="F14" t="str">
            <v>R1</v>
          </cell>
          <cell r="G14" t="str">
            <v>R1</v>
          </cell>
        </row>
        <row r="15">
          <cell r="A15" t="str">
            <v>DECLUNDER Magali</v>
          </cell>
          <cell r="B15"/>
          <cell r="C15">
            <v>12</v>
          </cell>
          <cell r="D15"/>
          <cell r="E15"/>
          <cell r="F15" t="str">
            <v>N3</v>
          </cell>
          <cell r="G15"/>
        </row>
        <row r="16">
          <cell r="A16" t="str">
            <v>DELALANDE Christian</v>
          </cell>
          <cell r="B16" t="str">
            <v>LIVRY</v>
          </cell>
          <cell r="C16">
            <v>13</v>
          </cell>
          <cell r="D16" t="str">
            <v>N3</v>
          </cell>
          <cell r="E16" t="str">
            <v>N3</v>
          </cell>
          <cell r="F16" t="str">
            <v>N3</v>
          </cell>
          <cell r="G16" t="str">
            <v>N3</v>
          </cell>
        </row>
        <row r="17">
          <cell r="A17" t="str">
            <v>DELALANDE Guy</v>
          </cell>
          <cell r="B17" t="str">
            <v>ABMA</v>
          </cell>
          <cell r="C17">
            <v>14</v>
          </cell>
          <cell r="D17"/>
          <cell r="E17" t="str">
            <v>R2</v>
          </cell>
          <cell r="F17"/>
          <cell r="G17"/>
        </row>
        <row r="18">
          <cell r="A18" t="str">
            <v>DELAPLACE Emmanuel</v>
          </cell>
          <cell r="B18" t="str">
            <v>LIVRY</v>
          </cell>
          <cell r="C18">
            <v>15</v>
          </cell>
          <cell r="D18" t="str">
            <v>R2</v>
          </cell>
          <cell r="E18" t="str">
            <v>R1</v>
          </cell>
          <cell r="F18" t="str">
            <v>N3</v>
          </cell>
          <cell r="G18" t="str">
            <v>R1</v>
          </cell>
        </row>
        <row r="19">
          <cell r="A19" t="str">
            <v>DI GIOIA Serge</v>
          </cell>
          <cell r="B19" t="str">
            <v>ABASM</v>
          </cell>
          <cell r="C19">
            <v>16</v>
          </cell>
          <cell r="D19"/>
          <cell r="E19"/>
          <cell r="F19" t="str">
            <v>R1</v>
          </cell>
          <cell r="G19" t="str">
            <v xml:space="preserve"> </v>
          </cell>
        </row>
        <row r="20">
          <cell r="A20" t="str">
            <v>DIAZ Vincent</v>
          </cell>
          <cell r="B20" t="str">
            <v>ABMA</v>
          </cell>
          <cell r="C20">
            <v>17</v>
          </cell>
          <cell r="D20" t="str">
            <v>R4</v>
          </cell>
          <cell r="E20" t="str">
            <v>R2</v>
          </cell>
          <cell r="F20"/>
          <cell r="G20"/>
        </row>
        <row r="21">
          <cell r="A21" t="str">
            <v>DJIAN Didier</v>
          </cell>
          <cell r="B21" t="str">
            <v>La Comete</v>
          </cell>
          <cell r="C21">
            <v>18</v>
          </cell>
          <cell r="D21" t="str">
            <v>R2</v>
          </cell>
          <cell r="E21" t="str">
            <v>N3</v>
          </cell>
          <cell r="F21"/>
          <cell r="G21"/>
        </row>
        <row r="22">
          <cell r="A22" t="str">
            <v>DOUSSOT Pierre</v>
          </cell>
          <cell r="B22" t="str">
            <v>ABASM</v>
          </cell>
          <cell r="C22">
            <v>19</v>
          </cell>
          <cell r="D22" t="str">
            <v>R1</v>
          </cell>
          <cell r="E22" t="str">
            <v>R1</v>
          </cell>
          <cell r="F22" t="str">
            <v>N3</v>
          </cell>
          <cell r="G22" t="str">
            <v>N3</v>
          </cell>
        </row>
        <row r="23">
          <cell r="A23" t="str">
            <v>DUMONT Christine</v>
          </cell>
          <cell r="B23" t="str">
            <v>LIVRY</v>
          </cell>
          <cell r="C23">
            <v>20</v>
          </cell>
          <cell r="D23" t="str">
            <v>R4</v>
          </cell>
          <cell r="E23"/>
          <cell r="F23"/>
          <cell r="G23"/>
        </row>
        <row r="24">
          <cell r="A24" t="str">
            <v>DUPRE Bernard</v>
          </cell>
          <cell r="B24" t="str">
            <v>La Comete</v>
          </cell>
          <cell r="C24">
            <v>21</v>
          </cell>
          <cell r="D24"/>
          <cell r="E24"/>
          <cell r="F24" t="str">
            <v>R1</v>
          </cell>
          <cell r="G24"/>
        </row>
        <row r="25">
          <cell r="A25" t="str">
            <v>DUVAL Gérard</v>
          </cell>
          <cell r="B25" t="str">
            <v>LIVRY</v>
          </cell>
          <cell r="C25">
            <v>22</v>
          </cell>
          <cell r="D25" t="str">
            <v>R3</v>
          </cell>
          <cell r="E25"/>
          <cell r="F25" t="str">
            <v>R1</v>
          </cell>
          <cell r="G25"/>
        </row>
        <row r="26">
          <cell r="A26" t="str">
            <v>FAVERO Alain</v>
          </cell>
          <cell r="B26" t="str">
            <v>LIVRY</v>
          </cell>
          <cell r="C26">
            <v>23</v>
          </cell>
          <cell r="D26" t="str">
            <v>R1</v>
          </cell>
          <cell r="E26" t="str">
            <v>N3</v>
          </cell>
          <cell r="F26"/>
          <cell r="G26" t="str">
            <v>N3</v>
          </cell>
        </row>
        <row r="27">
          <cell r="A27" t="str">
            <v>FAVIEN Christian</v>
          </cell>
          <cell r="B27" t="str">
            <v>LIVRY</v>
          </cell>
          <cell r="C27">
            <v>24</v>
          </cell>
          <cell r="D27"/>
          <cell r="E27"/>
          <cell r="F27" t="str">
            <v>R1</v>
          </cell>
          <cell r="G27"/>
        </row>
        <row r="28">
          <cell r="A28" t="str">
            <v>FERNANDEZ ALVES Francisco</v>
          </cell>
          <cell r="B28" t="str">
            <v>ABMA</v>
          </cell>
          <cell r="C28">
            <v>25</v>
          </cell>
          <cell r="D28" t="str">
            <v>R2</v>
          </cell>
          <cell r="E28" t="str">
            <v>R1</v>
          </cell>
          <cell r="F28" t="str">
            <v>N3</v>
          </cell>
          <cell r="G28" t="str">
            <v>R1</v>
          </cell>
        </row>
        <row r="29">
          <cell r="A29" t="str">
            <v>FERRARA  Jean-Pierre</v>
          </cell>
          <cell r="B29" t="str">
            <v>ABMA</v>
          </cell>
          <cell r="C29">
            <v>26</v>
          </cell>
          <cell r="D29"/>
          <cell r="E29"/>
          <cell r="F29" t="str">
            <v>N3</v>
          </cell>
          <cell r="G29" t="str">
            <v>N3</v>
          </cell>
        </row>
        <row r="30">
          <cell r="A30" t="str">
            <v>GAYRAUD Françoise</v>
          </cell>
          <cell r="B30" t="str">
            <v xml:space="preserve">L HAY LES ROSES </v>
          </cell>
          <cell r="C30">
            <v>27</v>
          </cell>
          <cell r="D30" t="str">
            <v>R3</v>
          </cell>
          <cell r="E30"/>
          <cell r="F30"/>
          <cell r="G30"/>
        </row>
        <row r="31">
          <cell r="A31" t="str">
            <v>GELLER Marc</v>
          </cell>
          <cell r="B31" t="str">
            <v>ABMA</v>
          </cell>
          <cell r="C31">
            <v>28</v>
          </cell>
          <cell r="D31" t="str">
            <v>N3</v>
          </cell>
          <cell r="E31"/>
          <cell r="F31"/>
          <cell r="G31"/>
        </row>
        <row r="32">
          <cell r="A32" t="str">
            <v>GERNEZ Jean Philippe</v>
          </cell>
          <cell r="B32" t="str">
            <v>ABMA</v>
          </cell>
          <cell r="C32">
            <v>29</v>
          </cell>
          <cell r="D32" t="str">
            <v>R3</v>
          </cell>
          <cell r="E32"/>
          <cell r="F32"/>
          <cell r="G32"/>
        </row>
        <row r="33">
          <cell r="A33" t="str">
            <v>GILLOT Olivier</v>
          </cell>
          <cell r="B33" t="str">
            <v>ABMA</v>
          </cell>
          <cell r="C33">
            <v>30</v>
          </cell>
          <cell r="D33" t="str">
            <v>N3</v>
          </cell>
          <cell r="E33" t="str">
            <v>R1</v>
          </cell>
          <cell r="F33" t="str">
            <v>R1</v>
          </cell>
          <cell r="G33" t="str">
            <v>N3</v>
          </cell>
        </row>
        <row r="34">
          <cell r="A34" t="str">
            <v>GOUVEIA Victor</v>
          </cell>
          <cell r="B34" t="str">
            <v>LIVRY</v>
          </cell>
          <cell r="C34">
            <v>31</v>
          </cell>
          <cell r="D34" t="str">
            <v>R3</v>
          </cell>
          <cell r="E34" t="str">
            <v>R1</v>
          </cell>
          <cell r="F34" t="str">
            <v>N3</v>
          </cell>
          <cell r="G34" t="str">
            <v>R1</v>
          </cell>
        </row>
        <row r="35">
          <cell r="A35" t="str">
            <v>GUERIN Jacques</v>
          </cell>
          <cell r="B35" t="str">
            <v>ABASM</v>
          </cell>
          <cell r="C35">
            <v>32</v>
          </cell>
          <cell r="D35" t="str">
            <v>R3</v>
          </cell>
          <cell r="E35" t="str">
            <v>R2</v>
          </cell>
          <cell r="F35"/>
          <cell r="G35"/>
        </row>
        <row r="36">
          <cell r="A36" t="str">
            <v>GUILLOTIN Gilles</v>
          </cell>
          <cell r="B36" t="str">
            <v>ABMA</v>
          </cell>
          <cell r="C36">
            <v>33</v>
          </cell>
          <cell r="D36" t="str">
            <v>R1</v>
          </cell>
          <cell r="E36" t="str">
            <v>R1</v>
          </cell>
          <cell r="F36" t="str">
            <v xml:space="preserve"> </v>
          </cell>
          <cell r="G36" t="str">
            <v>R1</v>
          </cell>
        </row>
        <row r="37">
          <cell r="A37" t="str">
            <v>GUREWAN Suresh</v>
          </cell>
          <cell r="B37" t="str">
            <v>ABMA</v>
          </cell>
          <cell r="C37">
            <v>34</v>
          </cell>
          <cell r="D37" t="str">
            <v>N3</v>
          </cell>
          <cell r="E37" t="str">
            <v>N3</v>
          </cell>
          <cell r="F37" t="str">
            <v>N3</v>
          </cell>
          <cell r="G37" t="str">
            <v>N3</v>
          </cell>
        </row>
        <row r="38">
          <cell r="A38" t="str">
            <v>HARY Mathieu</v>
          </cell>
          <cell r="B38" t="str">
            <v>ABMA</v>
          </cell>
          <cell r="C38">
            <v>35</v>
          </cell>
          <cell r="D38" t="str">
            <v>N3</v>
          </cell>
          <cell r="E38" t="str">
            <v>N3</v>
          </cell>
          <cell r="F38" t="str">
            <v>N3</v>
          </cell>
          <cell r="G38" t="str">
            <v>N3</v>
          </cell>
        </row>
        <row r="39">
          <cell r="A39" t="str">
            <v>HELLAL Denis</v>
          </cell>
          <cell r="B39" t="str">
            <v>ABASM</v>
          </cell>
          <cell r="C39">
            <v>36</v>
          </cell>
          <cell r="D39"/>
          <cell r="E39" t="str">
            <v>R1</v>
          </cell>
          <cell r="F39" t="str">
            <v>N3</v>
          </cell>
          <cell r="G39"/>
        </row>
        <row r="40">
          <cell r="A40" t="str">
            <v>HENRIQUET Marc</v>
          </cell>
          <cell r="B40" t="str">
            <v>ABASM</v>
          </cell>
          <cell r="C40">
            <v>37</v>
          </cell>
          <cell r="D40" t="str">
            <v>R3</v>
          </cell>
          <cell r="E40" t="str">
            <v>R2</v>
          </cell>
          <cell r="F40" t="str">
            <v>R1</v>
          </cell>
          <cell r="G40" t="str">
            <v>R1</v>
          </cell>
        </row>
        <row r="41">
          <cell r="A41" t="str">
            <v>IVANOVIC Spomanko</v>
          </cell>
          <cell r="B41" t="str">
            <v>ABASM</v>
          </cell>
          <cell r="C41">
            <v>38</v>
          </cell>
          <cell r="D41" t="str">
            <v>R2</v>
          </cell>
          <cell r="E41" t="str">
            <v>R1</v>
          </cell>
          <cell r="F41" t="str">
            <v>R1</v>
          </cell>
          <cell r="G41" t="str">
            <v>R1</v>
          </cell>
        </row>
        <row r="42">
          <cell r="A42" t="str">
            <v>JARRETY Didier</v>
          </cell>
          <cell r="B42" t="str">
            <v>LIVRY</v>
          </cell>
          <cell r="C42">
            <v>39</v>
          </cell>
          <cell r="D42" t="str">
            <v>N3</v>
          </cell>
          <cell r="E42" t="str">
            <v>N3</v>
          </cell>
          <cell r="F42" t="str">
            <v>N3</v>
          </cell>
          <cell r="G42" t="str">
            <v>N3</v>
          </cell>
        </row>
        <row r="43">
          <cell r="A43" t="str">
            <v>JARRIER Christian</v>
          </cell>
          <cell r="B43" t="str">
            <v>ABASM</v>
          </cell>
          <cell r="C43">
            <v>40</v>
          </cell>
          <cell r="D43"/>
          <cell r="E43" t="str">
            <v>R1</v>
          </cell>
          <cell r="F43" t="str">
            <v>N3</v>
          </cell>
          <cell r="G43" t="str">
            <v>N3</v>
          </cell>
        </row>
        <row r="44">
          <cell r="A44" t="str">
            <v>KELLNER Pierre</v>
          </cell>
          <cell r="B44" t="str">
            <v>ABMA</v>
          </cell>
          <cell r="C44">
            <v>41</v>
          </cell>
          <cell r="D44" t="str">
            <v>R3</v>
          </cell>
          <cell r="E44"/>
          <cell r="F44"/>
          <cell r="G44"/>
        </row>
        <row r="45">
          <cell r="A45" t="str">
            <v>KEREBEL Eric</v>
          </cell>
          <cell r="B45" t="str">
            <v>ABASM</v>
          </cell>
          <cell r="C45">
            <v>42</v>
          </cell>
          <cell r="D45" t="str">
            <v>R2</v>
          </cell>
          <cell r="E45" t="str">
            <v>R1</v>
          </cell>
          <cell r="F45" t="str">
            <v>R1</v>
          </cell>
          <cell r="G45" t="str">
            <v>R1</v>
          </cell>
        </row>
        <row r="46">
          <cell r="A46" t="str">
            <v>KERIZAC Franck</v>
          </cell>
          <cell r="B46" t="str">
            <v>ABMA</v>
          </cell>
          <cell r="C46">
            <v>43</v>
          </cell>
          <cell r="D46" t="str">
            <v>R3</v>
          </cell>
          <cell r="E46"/>
          <cell r="F46"/>
          <cell r="G46"/>
        </row>
        <row r="47">
          <cell r="A47" t="str">
            <v>L HERONDE Michel</v>
          </cell>
          <cell r="B47" t="str">
            <v>ABMA</v>
          </cell>
          <cell r="C47">
            <v>44</v>
          </cell>
          <cell r="D47" t="str">
            <v>R2</v>
          </cell>
          <cell r="E47" t="str">
            <v>R1</v>
          </cell>
          <cell r="F47"/>
          <cell r="G47"/>
        </row>
        <row r="48">
          <cell r="A48" t="str">
            <v>LABOUREAU Véronique</v>
          </cell>
          <cell r="B48" t="str">
            <v>ABMA</v>
          </cell>
          <cell r="C48">
            <v>45</v>
          </cell>
          <cell r="D48" t="str">
            <v>R3</v>
          </cell>
          <cell r="E48" t="str">
            <v>R2</v>
          </cell>
          <cell r="F48" t="str">
            <v>R2</v>
          </cell>
          <cell r="G48" t="str">
            <v>R1</v>
          </cell>
        </row>
        <row r="49">
          <cell r="A49" t="str">
            <v>LAPERTOT Michel</v>
          </cell>
          <cell r="B49" t="str">
            <v>LIVRY</v>
          </cell>
          <cell r="C49">
            <v>46</v>
          </cell>
          <cell r="D49" t="str">
            <v>R1</v>
          </cell>
          <cell r="E49" t="str">
            <v>N3</v>
          </cell>
          <cell r="F49" t="str">
            <v>N3</v>
          </cell>
          <cell r="G49" t="str">
            <v>N3</v>
          </cell>
        </row>
        <row r="50">
          <cell r="A50" t="str">
            <v>LE CAM Fabrice</v>
          </cell>
          <cell r="B50" t="str">
            <v>ABMA</v>
          </cell>
          <cell r="C50">
            <v>47</v>
          </cell>
          <cell r="D50" t="str">
            <v>R3</v>
          </cell>
          <cell r="E50"/>
          <cell r="F50"/>
          <cell r="G50"/>
        </row>
        <row r="51">
          <cell r="A51" t="str">
            <v>LE GAC Philippe</v>
          </cell>
          <cell r="B51" t="str">
            <v>La Comete</v>
          </cell>
          <cell r="C51">
            <v>48</v>
          </cell>
          <cell r="D51" t="str">
            <v>N3</v>
          </cell>
          <cell r="E51" t="str">
            <v>N3</v>
          </cell>
          <cell r="F51" t="str">
            <v>N3</v>
          </cell>
          <cell r="G51" t="str">
            <v>N3</v>
          </cell>
        </row>
        <row r="52">
          <cell r="A52" t="str">
            <v>Le Huan CUA Tran</v>
          </cell>
          <cell r="B52" t="str">
            <v>ABMA</v>
          </cell>
          <cell r="C52">
            <v>49</v>
          </cell>
          <cell r="D52" t="str">
            <v>R3</v>
          </cell>
          <cell r="E52" t="str">
            <v>R1</v>
          </cell>
          <cell r="F52" t="str">
            <v>R1</v>
          </cell>
          <cell r="G52" t="str">
            <v>R1</v>
          </cell>
        </row>
        <row r="53">
          <cell r="A53" t="str">
            <v>LECLERC Michel</v>
          </cell>
          <cell r="B53" t="str">
            <v>ABASM</v>
          </cell>
          <cell r="C53">
            <v>50</v>
          </cell>
          <cell r="D53" t="str">
            <v>R2</v>
          </cell>
          <cell r="E53" t="str">
            <v>R1</v>
          </cell>
          <cell r="F53" t="str">
            <v>N3</v>
          </cell>
          <cell r="G53" t="str">
            <v>R1</v>
          </cell>
        </row>
        <row r="54">
          <cell r="A54" t="str">
            <v>LECLERC Philippe</v>
          </cell>
          <cell r="B54" t="str">
            <v>La Comete</v>
          </cell>
          <cell r="C54">
            <v>51</v>
          </cell>
          <cell r="D54" t="str">
            <v>R1</v>
          </cell>
          <cell r="E54" t="str">
            <v>N3</v>
          </cell>
          <cell r="F54" t="str">
            <v>N3</v>
          </cell>
          <cell r="G54" t="str">
            <v>R1</v>
          </cell>
        </row>
        <row r="55">
          <cell r="A55" t="str">
            <v>LEFEBVRE Frédéric</v>
          </cell>
          <cell r="B55" t="str">
            <v>LIVRY</v>
          </cell>
          <cell r="C55">
            <v>52</v>
          </cell>
          <cell r="D55" t="str">
            <v>R2</v>
          </cell>
          <cell r="E55" t="str">
            <v>R1</v>
          </cell>
          <cell r="F55" t="str">
            <v>R1</v>
          </cell>
          <cell r="G55"/>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cell r="F57" t="str">
            <v>R1</v>
          </cell>
          <cell r="G57" t="str">
            <v>R1</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F60"/>
          <cell r="G60" t="str">
            <v>R1</v>
          </cell>
        </row>
        <row r="61">
          <cell r="A61" t="str">
            <v>MALAHIEUDE Claude</v>
          </cell>
          <cell r="B61" t="str">
            <v>ABMA</v>
          </cell>
          <cell r="C61">
            <v>58</v>
          </cell>
          <cell r="D61"/>
          <cell r="E61"/>
          <cell r="F61" t="str">
            <v>R1</v>
          </cell>
          <cell r="G61" t="str">
            <v>R1</v>
          </cell>
        </row>
        <row r="62">
          <cell r="A62" t="str">
            <v>MALASSIGNE Elfege</v>
          </cell>
          <cell r="B62" t="str">
            <v>ABASM</v>
          </cell>
          <cell r="C62">
            <v>59</v>
          </cell>
          <cell r="D62" t="str">
            <v>R4</v>
          </cell>
          <cell r="E62"/>
          <cell r="F62" t="str">
            <v>R2</v>
          </cell>
          <cell r="G62"/>
        </row>
        <row r="63">
          <cell r="A63" t="str">
            <v>MANCY Pierre</v>
          </cell>
          <cell r="B63" t="str">
            <v>ABMA</v>
          </cell>
          <cell r="C63">
            <v>60</v>
          </cell>
          <cell r="D63" t="str">
            <v>R3</v>
          </cell>
          <cell r="E63" t="str">
            <v>R2</v>
          </cell>
          <cell r="F63" t="str">
            <v>R1</v>
          </cell>
          <cell r="G63"/>
        </row>
        <row r="64">
          <cell r="A64" t="str">
            <v>MARIGNIER Daniel</v>
          </cell>
          <cell r="B64" t="str">
            <v>ABMA</v>
          </cell>
          <cell r="C64">
            <v>61</v>
          </cell>
          <cell r="D64" t="str">
            <v>R3</v>
          </cell>
          <cell r="E64" t="str">
            <v>R2</v>
          </cell>
          <cell r="F64"/>
          <cell r="G64"/>
        </row>
        <row r="65">
          <cell r="A65" t="str">
            <v>MOLET Claude</v>
          </cell>
          <cell r="B65" t="str">
            <v>ABASM</v>
          </cell>
          <cell r="C65">
            <v>62</v>
          </cell>
          <cell r="D65" t="str">
            <v>N3</v>
          </cell>
          <cell r="E65" t="str">
            <v>N3</v>
          </cell>
          <cell r="F65" t="str">
            <v>N2</v>
          </cell>
          <cell r="G65" t="str">
            <v>N3</v>
          </cell>
        </row>
        <row r="66">
          <cell r="A66" t="str">
            <v>NGUYEN Antoine</v>
          </cell>
          <cell r="B66" t="str">
            <v>ABMA</v>
          </cell>
          <cell r="C66">
            <v>63</v>
          </cell>
          <cell r="D66"/>
          <cell r="E66"/>
          <cell r="F66" t="str">
            <v>N3</v>
          </cell>
          <cell r="G66" t="str">
            <v>N3</v>
          </cell>
        </row>
        <row r="67">
          <cell r="A67" t="str">
            <v>PALOT Dominique</v>
          </cell>
          <cell r="B67" t="str">
            <v>LIVRY</v>
          </cell>
          <cell r="C67">
            <v>64</v>
          </cell>
          <cell r="D67"/>
          <cell r="E67"/>
          <cell r="F67" t="str">
            <v>N3</v>
          </cell>
          <cell r="G67"/>
        </row>
        <row r="68">
          <cell r="A68" t="str">
            <v>PEYROLE Philippe</v>
          </cell>
          <cell r="B68" t="str">
            <v>LIVRY</v>
          </cell>
          <cell r="C68">
            <v>65</v>
          </cell>
          <cell r="D68" t="str">
            <v>R2</v>
          </cell>
          <cell r="E68" t="str">
            <v>R1</v>
          </cell>
          <cell r="F68"/>
          <cell r="G68" t="str">
            <v>R1</v>
          </cell>
        </row>
        <row r="69">
          <cell r="A69" t="str">
            <v>PIBOURDIN Eric</v>
          </cell>
          <cell r="B69" t="str">
            <v>ABMA</v>
          </cell>
          <cell r="C69">
            <v>66</v>
          </cell>
          <cell r="D69" t="str">
            <v>R2</v>
          </cell>
          <cell r="E69" t="str">
            <v>R1</v>
          </cell>
          <cell r="F69" t="str">
            <v>R1</v>
          </cell>
          <cell r="G69" t="str">
            <v>R1</v>
          </cell>
        </row>
        <row r="70">
          <cell r="A70" t="str">
            <v>PICHON Thierry</v>
          </cell>
          <cell r="B70" t="str">
            <v>ABMA</v>
          </cell>
          <cell r="C70">
            <v>67</v>
          </cell>
          <cell r="D70" t="str">
            <v>N3</v>
          </cell>
          <cell r="E70" t="str">
            <v>N3</v>
          </cell>
          <cell r="F70" t="str">
            <v>N3</v>
          </cell>
          <cell r="G70" t="str">
            <v>N3</v>
          </cell>
        </row>
        <row r="71">
          <cell r="A71" t="str">
            <v>PIVONET Françis</v>
          </cell>
          <cell r="B71" t="str">
            <v>ABASM</v>
          </cell>
          <cell r="C71">
            <v>68</v>
          </cell>
          <cell r="D71" t="str">
            <v>R2</v>
          </cell>
          <cell r="E71" t="str">
            <v>R1</v>
          </cell>
          <cell r="F71" t="str">
            <v>R1</v>
          </cell>
          <cell r="G71" t="str">
            <v>R1</v>
          </cell>
        </row>
        <row r="72">
          <cell r="A72" t="str">
            <v>PONCE Frédéric</v>
          </cell>
          <cell r="B72" t="str">
            <v>ABMA</v>
          </cell>
          <cell r="C72">
            <v>69</v>
          </cell>
          <cell r="D72" t="str">
            <v>R3</v>
          </cell>
          <cell r="E72" t="str">
            <v>R1</v>
          </cell>
          <cell r="F72" t="str">
            <v>R1</v>
          </cell>
          <cell r="G72" t="str">
            <v>R1</v>
          </cell>
        </row>
        <row r="73">
          <cell r="A73" t="str">
            <v>RAOULT Pierre Jean</v>
          </cell>
          <cell r="B73" t="str">
            <v>ABASM</v>
          </cell>
          <cell r="C73">
            <v>70</v>
          </cell>
          <cell r="D73" t="str">
            <v>R1</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E10"/>
          <cell r="G10" t="str">
            <v>BANDEN3</v>
          </cell>
          <cell r="H10" t="str">
            <v>BANDE</v>
          </cell>
          <cell r="I10" t="str">
            <v>N3</v>
          </cell>
          <cell r="J10">
            <v>1.75</v>
          </cell>
          <cell r="K10">
            <v>2.5799998999999998</v>
          </cell>
        </row>
        <row r="11">
          <cell r="A11" t="str">
            <v>BANDER1</v>
          </cell>
          <cell r="B11" t="str">
            <v>BANDE</v>
          </cell>
          <cell r="C11" t="str">
            <v>R1</v>
          </cell>
          <cell r="D11">
            <v>60</v>
          </cell>
          <cell r="E11"/>
          <cell r="G11" t="str">
            <v>BANDER1</v>
          </cell>
          <cell r="H11" t="str">
            <v>BANDE</v>
          </cell>
          <cell r="I11" t="str">
            <v>R1</v>
          </cell>
          <cell r="J11">
            <v>1</v>
          </cell>
          <cell r="K11">
            <v>1.7499998999999999</v>
          </cell>
        </row>
        <row r="12">
          <cell r="A12" t="str">
            <v>BANDER2</v>
          </cell>
          <cell r="B12" t="str">
            <v>BANDE</v>
          </cell>
          <cell r="C12" t="str">
            <v>R2</v>
          </cell>
          <cell r="D12">
            <v>40</v>
          </cell>
          <cell r="E12"/>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cell r="E2"/>
          <cell r="F2"/>
          <cell r="G2"/>
        </row>
        <row r="3">
          <cell r="A3"/>
          <cell r="B3"/>
          <cell r="C3"/>
          <cell r="D3" t="str">
            <v>libre</v>
          </cell>
          <cell r="E3" t="str">
            <v>bande</v>
          </cell>
          <cell r="F3" t="str">
            <v>3 bandes</v>
          </cell>
          <cell r="G3" t="str">
            <v>cadre</v>
          </cell>
        </row>
        <row r="4">
          <cell r="A4" t="str">
            <v>ADMONT Jean-Pierre</v>
          </cell>
          <cell r="B4" t="str">
            <v>ABMA</v>
          </cell>
          <cell r="C4">
            <v>1</v>
          </cell>
          <cell r="D4" t="str">
            <v>R2</v>
          </cell>
          <cell r="E4" t="str">
            <v>R1</v>
          </cell>
          <cell r="F4" t="str">
            <v>N3</v>
          </cell>
          <cell r="G4"/>
        </row>
        <row r="5">
          <cell r="A5" t="str">
            <v>ARGIS Mickael</v>
          </cell>
          <cell r="B5" t="str">
            <v>ABMA</v>
          </cell>
          <cell r="C5">
            <v>2</v>
          </cell>
          <cell r="D5" t="str">
            <v>R1</v>
          </cell>
          <cell r="E5" t="str">
            <v>N3</v>
          </cell>
          <cell r="F5"/>
          <cell r="G5" t="str">
            <v>N3</v>
          </cell>
        </row>
        <row r="6">
          <cell r="A6"/>
          <cell r="B6" t="str">
            <v>ABASM</v>
          </cell>
          <cell r="C6">
            <v>3</v>
          </cell>
          <cell r="D6" t="str">
            <v>R3</v>
          </cell>
          <cell r="E6" t="str">
            <v>R1</v>
          </cell>
          <cell r="F6"/>
          <cell r="G6"/>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E8"/>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F10"/>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D12"/>
          <cell r="E12"/>
          <cell r="F12" t="str">
            <v>R1</v>
          </cell>
          <cell r="G12" t="str">
            <v>R1</v>
          </cell>
        </row>
        <row r="13">
          <cell r="A13" t="str">
            <v>COURATIN Jean-Daniel</v>
          </cell>
          <cell r="B13" t="str">
            <v>ABMA</v>
          </cell>
          <cell r="C13">
            <v>10</v>
          </cell>
          <cell r="D13" t="str">
            <v>R3</v>
          </cell>
          <cell r="E13"/>
          <cell r="F13"/>
          <cell r="G13"/>
        </row>
        <row r="14">
          <cell r="A14" t="str">
            <v>CROLARD Ivan</v>
          </cell>
          <cell r="B14" t="str">
            <v>ABASM</v>
          </cell>
          <cell r="C14">
            <v>11</v>
          </cell>
          <cell r="D14" t="str">
            <v>R3</v>
          </cell>
          <cell r="E14"/>
          <cell r="F14"/>
          <cell r="G14"/>
        </row>
        <row r="15">
          <cell r="A15" t="str">
            <v>DAIRE Eric</v>
          </cell>
          <cell r="B15" t="str">
            <v>ABASM</v>
          </cell>
          <cell r="C15">
            <v>12</v>
          </cell>
          <cell r="D15" t="str">
            <v>R2</v>
          </cell>
          <cell r="E15" t="str">
            <v>R1</v>
          </cell>
          <cell r="F15" t="str">
            <v>R1</v>
          </cell>
          <cell r="G15" t="str">
            <v>R1</v>
          </cell>
        </row>
        <row r="16">
          <cell r="A16" t="str">
            <v>DECLUNDER Magali</v>
          </cell>
          <cell r="B16"/>
          <cell r="C16">
            <v>13</v>
          </cell>
          <cell r="D16"/>
          <cell r="E16"/>
          <cell r="F16" t="str">
            <v>N3</v>
          </cell>
          <cell r="G16"/>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D18"/>
          <cell r="E18" t="str">
            <v>R2</v>
          </cell>
          <cell r="F18"/>
          <cell r="G18"/>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D20"/>
          <cell r="E20"/>
          <cell r="F20" t="str">
            <v>R1</v>
          </cell>
          <cell r="G20" t="str">
            <v xml:space="preserve"> </v>
          </cell>
        </row>
        <row r="21">
          <cell r="A21" t="str">
            <v>DIAZ Vincent</v>
          </cell>
          <cell r="B21" t="str">
            <v>ABMA</v>
          </cell>
          <cell r="C21">
            <v>18</v>
          </cell>
          <cell r="D21" t="str">
            <v>R4</v>
          </cell>
          <cell r="E21" t="str">
            <v>R2</v>
          </cell>
          <cell r="F21"/>
          <cell r="G21"/>
        </row>
        <row r="22">
          <cell r="A22" t="str">
            <v>DJIAN Didier</v>
          </cell>
          <cell r="B22" t="str">
            <v>La Comete</v>
          </cell>
          <cell r="C22">
            <v>19</v>
          </cell>
          <cell r="D22" t="str">
            <v>R2</v>
          </cell>
          <cell r="E22" t="str">
            <v>N3</v>
          </cell>
          <cell r="F22"/>
          <cell r="G22"/>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cell r="E24"/>
          <cell r="F24"/>
          <cell r="G24"/>
        </row>
        <row r="25">
          <cell r="A25" t="str">
            <v>DUPRE Bernard</v>
          </cell>
          <cell r="B25" t="str">
            <v>La Comete</v>
          </cell>
          <cell r="C25">
            <v>22</v>
          </cell>
          <cell r="D25"/>
          <cell r="E25"/>
          <cell r="F25" t="str">
            <v>R1</v>
          </cell>
          <cell r="G25"/>
        </row>
        <row r="26">
          <cell r="A26" t="str">
            <v>DUVAL Gérard</v>
          </cell>
          <cell r="B26" t="str">
            <v>LIVRY</v>
          </cell>
          <cell r="C26">
            <v>23</v>
          </cell>
          <cell r="D26" t="str">
            <v>R3</v>
          </cell>
          <cell r="E26"/>
          <cell r="F26" t="str">
            <v>R1</v>
          </cell>
          <cell r="G26"/>
        </row>
        <row r="27">
          <cell r="A27" t="str">
            <v>FAVERO Alain</v>
          </cell>
          <cell r="B27" t="str">
            <v>LIVRY</v>
          </cell>
          <cell r="C27">
            <v>24</v>
          </cell>
          <cell r="D27" t="str">
            <v>R1</v>
          </cell>
          <cell r="E27" t="str">
            <v>N3</v>
          </cell>
          <cell r="F27"/>
          <cell r="G27" t="str">
            <v>N3</v>
          </cell>
        </row>
        <row r="28">
          <cell r="A28" t="str">
            <v>FAVIEN Christian</v>
          </cell>
          <cell r="B28" t="str">
            <v>LIVRY</v>
          </cell>
          <cell r="C28">
            <v>25</v>
          </cell>
          <cell r="D28"/>
          <cell r="E28"/>
          <cell r="F28" t="str">
            <v>R1</v>
          </cell>
          <cell r="G28"/>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D30"/>
          <cell r="E30"/>
          <cell r="F30" t="str">
            <v>N3</v>
          </cell>
          <cell r="G30" t="str">
            <v>N3</v>
          </cell>
        </row>
        <row r="31">
          <cell r="A31" t="str">
            <v>GAYRAUD Françoise</v>
          </cell>
          <cell r="B31" t="str">
            <v xml:space="preserve">L HAY LES ROSES </v>
          </cell>
          <cell r="C31">
            <v>28</v>
          </cell>
          <cell r="D31" t="str">
            <v>R3</v>
          </cell>
          <cell r="E31"/>
          <cell r="F31"/>
          <cell r="G31"/>
        </row>
        <row r="32">
          <cell r="A32" t="str">
            <v>GELLER Marc</v>
          </cell>
          <cell r="B32" t="str">
            <v>ABMA</v>
          </cell>
          <cell r="C32">
            <v>29</v>
          </cell>
          <cell r="D32" t="str">
            <v>N3</v>
          </cell>
          <cell r="E32"/>
          <cell r="F32"/>
          <cell r="G32"/>
        </row>
        <row r="33">
          <cell r="A33" t="str">
            <v>GERNEZ Jean Philippe</v>
          </cell>
          <cell r="B33" t="str">
            <v>ABMA</v>
          </cell>
          <cell r="C33">
            <v>30</v>
          </cell>
          <cell r="D33" t="str">
            <v>R3</v>
          </cell>
          <cell r="E33"/>
          <cell r="F33"/>
          <cell r="G33"/>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cell r="G35" t="str">
            <v>R1</v>
          </cell>
        </row>
        <row r="36">
          <cell r="A36" t="str">
            <v>GUERIN Jacques</v>
          </cell>
          <cell r="B36" t="str">
            <v>ABASM</v>
          </cell>
          <cell r="C36">
            <v>33</v>
          </cell>
          <cell r="D36" t="str">
            <v>R3</v>
          </cell>
          <cell r="E36" t="str">
            <v>R2</v>
          </cell>
          <cell r="F36"/>
          <cell r="G36"/>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D40"/>
          <cell r="E40" t="str">
            <v>R1</v>
          </cell>
          <cell r="F40" t="str">
            <v>N3</v>
          </cell>
          <cell r="G40"/>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D44"/>
          <cell r="E44" t="str">
            <v>R1</v>
          </cell>
          <cell r="F44" t="str">
            <v>N3</v>
          </cell>
          <cell r="G44" t="str">
            <v>N3</v>
          </cell>
        </row>
        <row r="45">
          <cell r="A45" t="str">
            <v>KELLNER Pierre</v>
          </cell>
          <cell r="B45" t="str">
            <v>ABMA</v>
          </cell>
          <cell r="C45">
            <v>42</v>
          </cell>
          <cell r="D45" t="str">
            <v>R3</v>
          </cell>
          <cell r="E45"/>
          <cell r="F45"/>
          <cell r="G45"/>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cell r="E47"/>
          <cell r="F47"/>
          <cell r="G47"/>
        </row>
        <row r="48">
          <cell r="A48" t="str">
            <v>L HERONDE Michel</v>
          </cell>
          <cell r="B48" t="str">
            <v>ABMA</v>
          </cell>
          <cell r="C48">
            <v>45</v>
          </cell>
          <cell r="D48" t="str">
            <v>R2</v>
          </cell>
          <cell r="E48" t="str">
            <v>R1</v>
          </cell>
          <cell r="F48"/>
          <cell r="G48"/>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cell r="E51"/>
          <cell r="F51"/>
          <cell r="G51"/>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cell r="G56"/>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cell r="F58" t="str">
            <v>R1</v>
          </cell>
          <cell r="G58" t="str">
            <v>R1</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ABMA</v>
          </cell>
          <cell r="C61">
            <v>58</v>
          </cell>
          <cell r="D61" t="str">
            <v>R2</v>
          </cell>
          <cell r="E61" t="str">
            <v>R1</v>
          </cell>
          <cell r="F61"/>
          <cell r="G61" t="str">
            <v>R1</v>
          </cell>
        </row>
        <row r="62">
          <cell r="A62" t="str">
            <v>MALAHIEUDE Claude</v>
          </cell>
          <cell r="B62" t="str">
            <v>ABMA</v>
          </cell>
          <cell r="C62">
            <v>59</v>
          </cell>
          <cell r="D62"/>
          <cell r="E62"/>
          <cell r="F62" t="str">
            <v>R1</v>
          </cell>
          <cell r="G62" t="str">
            <v>R1</v>
          </cell>
        </row>
        <row r="63">
          <cell r="A63" t="str">
            <v>MALASSIGNE Elfege</v>
          </cell>
          <cell r="B63" t="str">
            <v>ABASM</v>
          </cell>
          <cell r="C63">
            <v>60</v>
          </cell>
          <cell r="D63" t="str">
            <v>R4</v>
          </cell>
          <cell r="E63"/>
          <cell r="F63" t="str">
            <v>R2</v>
          </cell>
          <cell r="G63"/>
        </row>
        <row r="64">
          <cell r="A64" t="str">
            <v>MANCY Pierre</v>
          </cell>
          <cell r="B64" t="str">
            <v>ABMA</v>
          </cell>
          <cell r="C64">
            <v>61</v>
          </cell>
          <cell r="D64" t="str">
            <v>R3</v>
          </cell>
          <cell r="E64" t="str">
            <v>R2</v>
          </cell>
          <cell r="F64" t="str">
            <v>R1</v>
          </cell>
          <cell r="G64"/>
        </row>
        <row r="65">
          <cell r="A65" t="str">
            <v>MARIGNIER Daniel</v>
          </cell>
          <cell r="B65" t="str">
            <v>ABMA</v>
          </cell>
          <cell r="C65">
            <v>62</v>
          </cell>
          <cell r="D65" t="str">
            <v>R3</v>
          </cell>
          <cell r="E65" t="str">
            <v>R2</v>
          </cell>
          <cell r="F65"/>
          <cell r="G65"/>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D67"/>
          <cell r="E67"/>
          <cell r="F67" t="str">
            <v>N3</v>
          </cell>
          <cell r="G67" t="str">
            <v>N3</v>
          </cell>
        </row>
        <row r="68">
          <cell r="A68" t="str">
            <v>PALOT Dominique</v>
          </cell>
          <cell r="B68" t="str">
            <v>LIVRY</v>
          </cell>
          <cell r="C68">
            <v>65</v>
          </cell>
          <cell r="D68"/>
          <cell r="E68"/>
          <cell r="F68" t="str">
            <v>N3</v>
          </cell>
          <cell r="G68"/>
        </row>
        <row r="69">
          <cell r="A69" t="str">
            <v>PEYROLE Philippe</v>
          </cell>
          <cell r="B69" t="str">
            <v>LIVRY</v>
          </cell>
          <cell r="C69">
            <v>66</v>
          </cell>
          <cell r="D69" t="str">
            <v>R2</v>
          </cell>
          <cell r="E69" t="str">
            <v>R1</v>
          </cell>
          <cell r="F69"/>
          <cell r="G69" t="str">
            <v>R1</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cell r="G78"/>
        </row>
        <row r="79">
          <cell r="A79" t="str">
            <v>TENREIRO Aristide</v>
          </cell>
          <cell r="B79" t="str">
            <v>LIVRY</v>
          </cell>
          <cell r="C79">
            <v>76</v>
          </cell>
          <cell r="D79"/>
          <cell r="E79" t="str">
            <v>R1</v>
          </cell>
          <cell r="F79" t="str">
            <v>N3</v>
          </cell>
          <cell r="G79"/>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cell r="E82"/>
          <cell r="F82"/>
          <cell r="G82"/>
        </row>
        <row r="83">
          <cell r="A83" t="str">
            <v>WEILL Denis</v>
          </cell>
          <cell r="B83" t="str">
            <v>ABASM</v>
          </cell>
          <cell r="C83">
            <v>80</v>
          </cell>
          <cell r="D83" t="str">
            <v>R1</v>
          </cell>
          <cell r="E83" t="str">
            <v>R1</v>
          </cell>
          <cell r="F83" t="str">
            <v>R1</v>
          </cell>
          <cell r="G83" t="str">
            <v>R1</v>
          </cell>
        </row>
        <row r="84">
          <cell r="A84"/>
        </row>
        <row r="85">
          <cell r="A85"/>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3CD34-0EE4-4EE1-A125-444A5BE7C590}">
  <sheetPr>
    <tabColor theme="3" tint="0.39997558519241921"/>
    <pageSetUpPr fitToPage="1"/>
  </sheetPr>
  <dimension ref="B1:V31"/>
  <sheetViews>
    <sheetView showGridLines="0" topLeftCell="A10" zoomScale="55" zoomScaleNormal="55" workbookViewId="0">
      <selection activeCell="X24" sqref="X24"/>
    </sheetView>
  </sheetViews>
  <sheetFormatPr baseColWidth="10" defaultRowHeight="15.6" x14ac:dyDescent="0.3"/>
  <cols>
    <col min="1" max="1" width="11.5546875" style="62"/>
    <col min="2" max="2" width="5.21875" style="62" customWidth="1"/>
    <col min="3" max="3" width="29.44140625" style="62" customWidth="1"/>
    <col min="4" max="4" width="12.109375" style="62" customWidth="1"/>
    <col min="5" max="6" width="9.109375" style="62" customWidth="1"/>
    <col min="7" max="7" width="11.6640625" style="62" customWidth="1"/>
    <col min="8" max="8" width="9.44140625" style="62" customWidth="1"/>
    <col min="9" max="9" width="9.109375" style="62" customWidth="1"/>
    <col min="10" max="10" width="11.21875" style="62" customWidth="1"/>
    <col min="11" max="12" width="9.109375" style="62" customWidth="1"/>
    <col min="13" max="13" width="15.21875" style="62" customWidth="1"/>
    <col min="14" max="15" width="10" style="62" customWidth="1"/>
    <col min="16" max="16" width="20.77734375" style="62" customWidth="1"/>
    <col min="17" max="17" width="17.44140625" style="62" customWidth="1"/>
    <col min="18" max="18" width="14.44140625" style="62" customWidth="1"/>
    <col min="19" max="19" width="19.44140625" style="62" customWidth="1"/>
    <col min="20" max="20" width="15.77734375" style="62" customWidth="1"/>
    <col min="21" max="21" width="14.44140625" style="62" customWidth="1"/>
    <col min="22" max="22" width="6.109375" style="62" customWidth="1"/>
    <col min="23" max="16384" width="11.5546875" style="62"/>
  </cols>
  <sheetData>
    <row r="1" spans="2:22" ht="70.95" customHeight="1" thickBot="1" x14ac:dyDescent="0.35">
      <c r="B1" s="1"/>
      <c r="C1" s="3"/>
      <c r="D1" s="61"/>
      <c r="E1" s="61"/>
      <c r="F1" s="61"/>
      <c r="G1" s="61"/>
      <c r="H1" s="61"/>
      <c r="I1" s="61"/>
      <c r="J1" s="61"/>
      <c r="K1" s="61"/>
      <c r="L1" s="61"/>
      <c r="M1" s="3"/>
      <c r="N1" s="3"/>
      <c r="O1" s="3"/>
      <c r="P1" s="1"/>
      <c r="Q1" s="1"/>
      <c r="R1" s="1"/>
      <c r="S1" s="1"/>
      <c r="T1" s="1"/>
      <c r="U1" s="1"/>
      <c r="V1" s="1"/>
    </row>
    <row r="2" spans="2:22" ht="16.2" thickTop="1" x14ac:dyDescent="0.3">
      <c r="B2" s="63"/>
      <c r="C2" s="64"/>
      <c r="D2" s="65"/>
      <c r="E2" s="65"/>
      <c r="F2" s="65"/>
      <c r="G2" s="65"/>
      <c r="H2" s="65"/>
      <c r="I2" s="65"/>
      <c r="J2" s="65"/>
      <c r="K2" s="65"/>
      <c r="L2" s="65"/>
      <c r="M2" s="64"/>
      <c r="N2" s="64"/>
      <c r="O2" s="64"/>
      <c r="P2" s="66"/>
      <c r="Q2" s="66"/>
      <c r="R2" s="66"/>
      <c r="S2" s="66"/>
      <c r="T2" s="66"/>
      <c r="U2" s="66"/>
      <c r="V2" s="67"/>
    </row>
    <row r="3" spans="2:22" ht="36.6" x14ac:dyDescent="0.5">
      <c r="B3" s="68"/>
      <c r="C3" s="224">
        <f>'[4]A RENSEIGNER'!$C$11</f>
        <v>44703</v>
      </c>
      <c r="D3" s="224"/>
      <c r="E3" s="224"/>
      <c r="F3" s="224"/>
      <c r="G3" s="224"/>
      <c r="H3" s="224"/>
      <c r="I3" s="224"/>
      <c r="J3" s="224"/>
      <c r="K3" s="224"/>
      <c r="L3" s="224"/>
      <c r="M3" s="224"/>
      <c r="N3" s="224"/>
      <c r="O3" s="224"/>
      <c r="P3" s="224"/>
      <c r="Q3" s="224"/>
      <c r="R3" s="224"/>
      <c r="S3" s="224"/>
      <c r="T3" s="224"/>
      <c r="U3" s="224"/>
      <c r="V3" s="69"/>
    </row>
    <row r="4" spans="2:22" ht="31.2" x14ac:dyDescent="0.6">
      <c r="B4" s="68"/>
      <c r="C4" s="70"/>
      <c r="D4" s="71"/>
      <c r="E4" s="71"/>
      <c r="F4" s="71"/>
      <c r="G4" s="71"/>
      <c r="H4" s="71"/>
      <c r="I4" s="71"/>
      <c r="J4" s="71"/>
      <c r="K4" s="71"/>
      <c r="L4" s="71"/>
      <c r="M4" s="70"/>
      <c r="N4" s="70"/>
      <c r="O4" s="70"/>
      <c r="P4" s="72"/>
      <c r="Q4" s="72"/>
      <c r="R4" s="72"/>
      <c r="S4" s="72"/>
      <c r="T4" s="73"/>
      <c r="U4" s="73"/>
      <c r="V4" s="69"/>
    </row>
    <row r="5" spans="2:22" ht="36.6" x14ac:dyDescent="0.5">
      <c r="B5" s="68"/>
      <c r="C5" s="214" t="str">
        <f>'[4]A RENSEIGNER'!$C$12</f>
        <v>ABASM</v>
      </c>
      <c r="D5" s="214"/>
      <c r="E5" s="214"/>
      <c r="F5" s="214"/>
      <c r="G5" s="214"/>
      <c r="H5" s="214"/>
      <c r="I5" s="214"/>
      <c r="J5" s="214"/>
      <c r="K5" s="214"/>
      <c r="L5" s="214"/>
      <c r="M5" s="214"/>
      <c r="N5" s="214"/>
      <c r="O5" s="214"/>
      <c r="P5" s="214"/>
      <c r="Q5" s="214"/>
      <c r="R5" s="214"/>
      <c r="S5" s="214"/>
      <c r="T5" s="214"/>
      <c r="U5" s="214"/>
      <c r="V5" s="69"/>
    </row>
    <row r="6" spans="2:22" ht="31.2" x14ac:dyDescent="0.6">
      <c r="B6" s="68"/>
      <c r="C6" s="70"/>
      <c r="D6" s="71"/>
      <c r="E6" s="71"/>
      <c r="F6" s="71"/>
      <c r="G6" s="71"/>
      <c r="H6" s="71"/>
      <c r="I6" s="71"/>
      <c r="J6" s="71"/>
      <c r="K6" s="71"/>
      <c r="L6" s="71"/>
      <c r="M6" s="70"/>
      <c r="N6" s="70"/>
      <c r="O6" s="70"/>
      <c r="P6" s="72"/>
      <c r="Q6" s="72"/>
      <c r="R6" s="72"/>
      <c r="S6" s="72"/>
      <c r="T6" s="73"/>
      <c r="U6" s="73"/>
      <c r="V6" s="69"/>
    </row>
    <row r="7" spans="2:22" ht="36.6" x14ac:dyDescent="0.5">
      <c r="B7" s="68"/>
      <c r="C7" s="214" t="str">
        <f>"MODE DE JEU"&amp;"  "&amp;'[4]A RENSEIGNER'!$C$16</f>
        <v>MODE DE JEU  CADRE</v>
      </c>
      <c r="D7" s="214"/>
      <c r="E7" s="214"/>
      <c r="F7" s="214"/>
      <c r="G7" s="214"/>
      <c r="H7" s="214"/>
      <c r="I7" s="214"/>
      <c r="J7" s="214"/>
      <c r="K7" s="214"/>
      <c r="L7" s="214"/>
      <c r="M7" s="214"/>
      <c r="N7" s="214"/>
      <c r="O7" s="214"/>
      <c r="P7" s="214"/>
      <c r="Q7" s="214"/>
      <c r="R7" s="214"/>
      <c r="S7" s="214"/>
      <c r="T7" s="214"/>
      <c r="U7" s="214"/>
      <c r="V7" s="69"/>
    </row>
    <row r="8" spans="2:22" ht="31.2" x14ac:dyDescent="0.6">
      <c r="B8" s="68"/>
      <c r="C8" s="70"/>
      <c r="D8" s="70"/>
      <c r="E8" s="70"/>
      <c r="F8" s="70"/>
      <c r="G8" s="70"/>
      <c r="H8" s="70"/>
      <c r="I8" s="70"/>
      <c r="J8" s="70"/>
      <c r="K8" s="70"/>
      <c r="L8" s="70"/>
      <c r="M8" s="70"/>
      <c r="N8" s="70"/>
      <c r="O8" s="70"/>
      <c r="P8" s="70"/>
      <c r="Q8" s="70"/>
      <c r="R8" s="70"/>
      <c r="S8" s="72"/>
      <c r="T8" s="73"/>
      <c r="U8" s="73"/>
      <c r="V8" s="69"/>
    </row>
    <row r="9" spans="2:22" ht="36.6" x14ac:dyDescent="0.5">
      <c r="B9" s="68"/>
      <c r="C9" s="214" t="str">
        <f>"CATEGORIE"&amp;"  "&amp;'[4]A RENSEIGNER'!$C$17</f>
        <v>CATEGORIE  R1</v>
      </c>
      <c r="D9" s="214"/>
      <c r="E9" s="214"/>
      <c r="F9" s="214"/>
      <c r="G9" s="214"/>
      <c r="H9" s="214"/>
      <c r="I9" s="214"/>
      <c r="J9" s="214"/>
      <c r="K9" s="214"/>
      <c r="L9" s="214"/>
      <c r="M9" s="214"/>
      <c r="N9" s="214"/>
      <c r="O9" s="214"/>
      <c r="P9" s="214"/>
      <c r="Q9" s="214"/>
      <c r="R9" s="214"/>
      <c r="S9" s="214"/>
      <c r="T9" s="214"/>
      <c r="U9" s="214"/>
      <c r="V9" s="74"/>
    </row>
    <row r="10" spans="2:22" ht="31.2" x14ac:dyDescent="0.3">
      <c r="B10" s="75"/>
      <c r="C10" s="70"/>
      <c r="D10" s="70"/>
      <c r="E10" s="70"/>
      <c r="F10" s="70"/>
      <c r="G10" s="70"/>
      <c r="H10" s="70"/>
      <c r="I10" s="70"/>
      <c r="J10" s="70"/>
      <c r="K10" s="70"/>
      <c r="L10" s="70"/>
      <c r="M10" s="70"/>
      <c r="N10" s="70"/>
      <c r="O10" s="70"/>
      <c r="P10" s="70"/>
      <c r="Q10" s="70"/>
      <c r="R10" s="70"/>
      <c r="S10" s="70"/>
      <c r="T10" s="76"/>
      <c r="U10" s="76"/>
      <c r="V10" s="74"/>
    </row>
    <row r="11" spans="2:22" ht="36.6" x14ac:dyDescent="0.5">
      <c r="B11" s="68"/>
      <c r="C11" s="214" t="str">
        <f>"TOURNOI N°"&amp;"  "&amp;'[4]A RENSEIGNER'!$C$14</f>
        <v>TOURNOI N°  3</v>
      </c>
      <c r="D11" s="214"/>
      <c r="E11" s="214"/>
      <c r="F11" s="214"/>
      <c r="G11" s="214"/>
      <c r="H11" s="214"/>
      <c r="I11" s="214"/>
      <c r="J11" s="214"/>
      <c r="K11" s="214"/>
      <c r="L11" s="214"/>
      <c r="M11" s="214"/>
      <c r="N11" s="214"/>
      <c r="O11" s="214"/>
      <c r="P11" s="214"/>
      <c r="Q11" s="214"/>
      <c r="R11" s="214"/>
      <c r="S11" s="214"/>
      <c r="T11" s="214"/>
      <c r="U11" s="214"/>
      <c r="V11" s="69"/>
    </row>
    <row r="12" spans="2:22" ht="31.2" x14ac:dyDescent="0.6">
      <c r="B12" s="68"/>
      <c r="C12" s="70"/>
      <c r="D12" s="71"/>
      <c r="E12" s="71"/>
      <c r="F12" s="71"/>
      <c r="G12" s="71"/>
      <c r="H12" s="71"/>
      <c r="I12" s="71"/>
      <c r="J12" s="71"/>
      <c r="K12" s="71"/>
      <c r="L12" s="71"/>
      <c r="M12" s="70"/>
      <c r="N12" s="70"/>
      <c r="O12" s="70"/>
      <c r="P12" s="72"/>
      <c r="Q12" s="72"/>
      <c r="R12" s="72"/>
      <c r="S12" s="72"/>
      <c r="T12" s="73"/>
      <c r="U12" s="73"/>
      <c r="V12" s="69"/>
    </row>
    <row r="13" spans="2:22" ht="36.6" x14ac:dyDescent="0.5">
      <c r="B13" s="68"/>
      <c r="C13" s="214" t="str">
        <f>"POULE n°"&amp;"  "&amp;'[4]A RENSEIGNER'!$C$15</f>
        <v>POULE n°  3</v>
      </c>
      <c r="D13" s="214"/>
      <c r="E13" s="214"/>
      <c r="F13" s="214"/>
      <c r="G13" s="214"/>
      <c r="H13" s="214"/>
      <c r="I13" s="214"/>
      <c r="J13" s="214"/>
      <c r="K13" s="214"/>
      <c r="L13" s="214"/>
      <c r="M13" s="214"/>
      <c r="N13" s="214"/>
      <c r="O13" s="214"/>
      <c r="P13" s="214"/>
      <c r="Q13" s="214"/>
      <c r="R13" s="214"/>
      <c r="S13" s="214"/>
      <c r="T13" s="214"/>
      <c r="U13" s="214"/>
      <c r="V13" s="69"/>
    </row>
    <row r="14" spans="2:22" ht="31.2" x14ac:dyDescent="0.6">
      <c r="B14" s="68"/>
      <c r="C14" s="70"/>
      <c r="D14" s="70"/>
      <c r="E14" s="70"/>
      <c r="F14" s="70"/>
      <c r="G14" s="70"/>
      <c r="H14" s="70"/>
      <c r="I14" s="70"/>
      <c r="J14" s="70"/>
      <c r="K14" s="70"/>
      <c r="L14" s="70"/>
      <c r="M14" s="70"/>
      <c r="N14" s="70"/>
      <c r="O14" s="70"/>
      <c r="P14" s="70"/>
      <c r="Q14" s="70"/>
      <c r="R14" s="70"/>
      <c r="S14" s="72"/>
      <c r="T14" s="73"/>
      <c r="U14" s="73"/>
      <c r="V14" s="69"/>
    </row>
    <row r="15" spans="2:22" ht="36.6" x14ac:dyDescent="0.5">
      <c r="B15" s="68"/>
      <c r="C15" s="214" t="s">
        <v>91</v>
      </c>
      <c r="D15" s="214"/>
      <c r="E15" s="214"/>
      <c r="F15" s="214"/>
      <c r="G15" s="214"/>
      <c r="H15" s="214"/>
      <c r="I15" s="214"/>
      <c r="J15" s="214"/>
      <c r="K15" s="214"/>
      <c r="L15" s="214"/>
      <c r="M15" s="214"/>
      <c r="N15" s="214"/>
      <c r="O15" s="214"/>
      <c r="P15" s="214"/>
      <c r="Q15" s="214"/>
      <c r="R15" s="214"/>
      <c r="S15" s="214"/>
      <c r="T15" s="214"/>
      <c r="U15" s="214"/>
      <c r="V15" s="69"/>
    </row>
    <row r="16" spans="2:22" ht="16.2" thickBot="1" x14ac:dyDescent="0.35">
      <c r="B16" s="77"/>
      <c r="C16" s="3"/>
      <c r="D16" s="61"/>
      <c r="E16" s="61"/>
      <c r="F16" s="61"/>
      <c r="G16" s="61"/>
      <c r="H16" s="61"/>
      <c r="I16" s="61"/>
      <c r="J16" s="61"/>
      <c r="K16" s="61"/>
      <c r="L16" s="61"/>
      <c r="M16" s="3"/>
      <c r="N16" s="3"/>
      <c r="O16" s="3"/>
      <c r="P16" s="1"/>
      <c r="Q16" s="1"/>
      <c r="R16" s="1"/>
      <c r="S16" s="1"/>
      <c r="T16" s="1"/>
      <c r="U16" s="1"/>
      <c r="V16" s="78"/>
    </row>
    <row r="17" spans="2:22" ht="60.75" customHeight="1" thickTop="1" thickBot="1" x14ac:dyDescent="0.35">
      <c r="B17" s="77"/>
      <c r="C17" s="79" t="s">
        <v>92</v>
      </c>
      <c r="D17" s="177" t="str">
        <f>C18</f>
        <v>WEILL Denis</v>
      </c>
      <c r="E17" s="177"/>
      <c r="F17" s="177"/>
      <c r="G17" s="178" t="str">
        <f>C22</f>
        <v>PIVONET Françis</v>
      </c>
      <c r="H17" s="178"/>
      <c r="I17" s="178"/>
      <c r="J17" s="179" t="str">
        <f>C26</f>
        <v>LUCAS Philippe</v>
      </c>
      <c r="K17" s="179"/>
      <c r="L17" s="180"/>
      <c r="M17" s="80" t="s">
        <v>93</v>
      </c>
      <c r="N17" s="215" t="s">
        <v>94</v>
      </c>
      <c r="O17" s="216"/>
      <c r="P17" s="81" t="s">
        <v>95</v>
      </c>
      <c r="Q17" s="82" t="s">
        <v>96</v>
      </c>
      <c r="R17" s="83" t="s">
        <v>97</v>
      </c>
      <c r="S17" s="84" t="s">
        <v>98</v>
      </c>
      <c r="T17" s="84" t="s">
        <v>99</v>
      </c>
      <c r="U17" s="85" t="s">
        <v>100</v>
      </c>
      <c r="V17" s="78"/>
    </row>
    <row r="18" spans="2:22" ht="45" customHeight="1" thickTop="1" x14ac:dyDescent="0.3">
      <c r="B18" s="77"/>
      <c r="C18" s="86" t="str">
        <f>IF(ISBLANK('[4]A RENSEIGNER'!B28),"",'[4]A RENSEIGNER'!B28)</f>
        <v>WEILL Denis</v>
      </c>
      <c r="D18" s="87"/>
      <c r="E18" s="88"/>
      <c r="F18" s="89"/>
      <c r="G18" s="90">
        <f>IF(ISBLANK('[4]POULE DE 3 '!E36),"",'[4]POULE DE 3 '!E36)</f>
        <v>75</v>
      </c>
      <c r="H18" s="90"/>
      <c r="I18" s="90">
        <f>IF(ISBLANK('[4]POULE DE 3 '!F36),"",'[4]POULE DE 3 '!F36)</f>
        <v>35</v>
      </c>
      <c r="J18" s="90">
        <f>IF(ISBLANK('[4]POULE DE 3 '!E44),"",'[4]POULE DE 3 '!E44)</f>
        <v>80</v>
      </c>
      <c r="K18" s="90"/>
      <c r="L18" s="91">
        <f>IF(ISBLANK('[4]POULE DE 3 '!F44),"",'[4]POULE DE 3 '!F44)</f>
        <v>29</v>
      </c>
      <c r="M18" s="92">
        <f>IF('[4]POULE DE 3 '!R27=0,"",'[4]POULE DE 3 '!R27)</f>
        <v>155</v>
      </c>
      <c r="N18" s="217">
        <f>IF('[4]POULE DE 3 '!S27=0,"",'[4]POULE DE 3 '!S27)</f>
        <v>64</v>
      </c>
      <c r="O18" s="218"/>
      <c r="P18" s="93">
        <f>IF(ISERROR('[4]POULE DE 3 '!T27),"",'[4]POULE DE 3 '!T27)</f>
        <v>2.421875</v>
      </c>
      <c r="Q18" s="219">
        <f>IF(ISERROR('[4]POULE DE 3 '!W27),"",'[4]POULE DE 3 '!W27)</f>
        <v>4</v>
      </c>
      <c r="R18" s="221" t="str">
        <f>IF(ISERROR('[4]POULE DE 3 '!Y27),"",IF(ISBLANK('[4]A RENSEIGNER'!B28),"",IF('[4]POULE DE 3 '!Y27=1,'[4]POULE DE 3 '!Y27&amp;"er",'[4]POULE DE 3 '!Y27&amp;"ème")))</f>
        <v>1er</v>
      </c>
      <c r="S18" s="222">
        <f>IF(ISERROR('[4]POULE DE 3 '!Z27),"",'[4]POULE DE 3 '!Z27)</f>
        <v>8</v>
      </c>
      <c r="T18" s="222">
        <f>IF(ISBLANK(C18),"",'[4]POULE DE 3 '!AG27)</f>
        <v>2</v>
      </c>
      <c r="U18" s="202">
        <f>IF(ISERROR('[4]POULE DE 3 '!AH27),"",'[4]POULE DE 3 '!AH27)</f>
        <v>10</v>
      </c>
      <c r="V18" s="78"/>
    </row>
    <row r="19" spans="2:22" ht="45" customHeight="1" x14ac:dyDescent="0.3">
      <c r="B19" s="77"/>
      <c r="C19" s="94" t="str">
        <f>'[4]A RENSEIGNER'!C28</f>
        <v>R1</v>
      </c>
      <c r="D19" s="95"/>
      <c r="E19" s="96"/>
      <c r="F19" s="97"/>
      <c r="G19" s="98"/>
      <c r="H19" s="98">
        <f>'[4]POULE DE 3 '!J36</f>
        <v>2</v>
      </c>
      <c r="I19" s="98"/>
      <c r="J19" s="98"/>
      <c r="K19" s="98">
        <f>'[4]POULE DE 3 '!J44</f>
        <v>2</v>
      </c>
      <c r="L19" s="99"/>
      <c r="M19" s="204" t="s">
        <v>101</v>
      </c>
      <c r="N19" s="205"/>
      <c r="O19" s="206" t="s">
        <v>102</v>
      </c>
      <c r="P19" s="207"/>
      <c r="Q19" s="219"/>
      <c r="R19" s="222"/>
      <c r="S19" s="222"/>
      <c r="T19" s="222"/>
      <c r="U19" s="202"/>
      <c r="V19" s="78"/>
    </row>
    <row r="20" spans="2:22" ht="45" customHeight="1" thickBot="1" x14ac:dyDescent="0.35">
      <c r="B20" s="77"/>
      <c r="C20" s="100" t="str">
        <f>'[4]A RENSEIGNER'!D28</f>
        <v>ABASM</v>
      </c>
      <c r="D20" s="101"/>
      <c r="E20" s="102"/>
      <c r="F20" s="103"/>
      <c r="G20" s="104">
        <f>+'[4]POULE DE 3 '!I36</f>
        <v>2.1428571428571428</v>
      </c>
      <c r="H20" s="105"/>
      <c r="I20" s="105">
        <f>IF(ISBLANK('[4]POULE DE 3 '!G36),"",'[4]POULE DE 3 '!G36)</f>
        <v>12</v>
      </c>
      <c r="J20" s="104">
        <f>+'[4]POULE DE 3 '!I44</f>
        <v>2.7586206896551726</v>
      </c>
      <c r="K20" s="105"/>
      <c r="L20" s="106">
        <f>IF(ISBLANK('[4]POULE DE 3 '!G44),"",'[4]POULE DE 3 '!G44)</f>
        <v>10</v>
      </c>
      <c r="M20" s="208">
        <f>IF('[4]POULE DE 3 '!U27=0,"",'[4]POULE DE 3 '!U27)</f>
        <v>2.7586206896551726</v>
      </c>
      <c r="N20" s="209"/>
      <c r="O20" s="210">
        <f>IF('[4]POULE DE 3 '!V27=0,"",'[4]POULE DE 3 '!V27)</f>
        <v>12</v>
      </c>
      <c r="P20" s="211"/>
      <c r="Q20" s="220"/>
      <c r="R20" s="223"/>
      <c r="S20" s="223"/>
      <c r="T20" s="223"/>
      <c r="U20" s="203"/>
      <c r="V20" s="78"/>
    </row>
    <row r="21" spans="2:22" ht="60.75" customHeight="1" thickTop="1" thickBot="1" x14ac:dyDescent="0.35">
      <c r="B21" s="77"/>
      <c r="C21" s="79" t="s">
        <v>92</v>
      </c>
      <c r="D21" s="177" t="str">
        <f>D17</f>
        <v>WEILL Denis</v>
      </c>
      <c r="E21" s="177"/>
      <c r="F21" s="177"/>
      <c r="G21" s="178" t="str">
        <f>G17</f>
        <v>PIVONET Françis</v>
      </c>
      <c r="H21" s="178"/>
      <c r="I21" s="178"/>
      <c r="J21" s="179" t="str">
        <f>J17</f>
        <v>LUCAS Philippe</v>
      </c>
      <c r="K21" s="179"/>
      <c r="L21" s="180"/>
      <c r="M21" s="107" t="s">
        <v>93</v>
      </c>
      <c r="N21" s="212" t="s">
        <v>94</v>
      </c>
      <c r="O21" s="213"/>
      <c r="P21" s="108" t="s">
        <v>95</v>
      </c>
      <c r="Q21" s="82" t="s">
        <v>96</v>
      </c>
      <c r="R21" s="83" t="s">
        <v>97</v>
      </c>
      <c r="S21" s="84" t="s">
        <v>103</v>
      </c>
      <c r="T21" s="84" t="s">
        <v>99</v>
      </c>
      <c r="U21" s="85" t="s">
        <v>100</v>
      </c>
      <c r="V21" s="78"/>
    </row>
    <row r="22" spans="2:22" ht="43.95" customHeight="1" thickTop="1" x14ac:dyDescent="0.3">
      <c r="B22" s="77"/>
      <c r="C22" s="109" t="str">
        <f>IF(ISBLANK('[4]A RENSEIGNER'!B29),"",'[4]A RENSEIGNER'!B29)</f>
        <v>PIVONET Françis</v>
      </c>
      <c r="D22" s="110">
        <f>IF(ISBLANK('[4]POULE DE 3 '!E37),"",'[4]POULE DE 3 '!E37)</f>
        <v>52</v>
      </c>
      <c r="E22" s="110"/>
      <c r="F22" s="110">
        <f>IF(ISBLANK('[4]POULE DE 3 '!F37),"",'[4]POULE DE 3 '!F37)</f>
        <v>35</v>
      </c>
      <c r="G22" s="111"/>
      <c r="H22" s="112"/>
      <c r="I22" s="113"/>
      <c r="J22" s="110">
        <f>IF(ISBLANK('[4]POULE DE 3 '!E28),"",'[4]POULE DE 3 '!E28)</f>
        <v>80</v>
      </c>
      <c r="K22" s="110"/>
      <c r="L22" s="114">
        <f>IF(ISBLANK('[4]POULE DE 3 '!F28),"",'[4]POULE DE 3 '!F28)</f>
        <v>29</v>
      </c>
      <c r="M22" s="115">
        <f>IF('[4]POULE DE 3 '!R28=0,"",'[4]POULE DE 3 '!R28)</f>
        <v>132</v>
      </c>
      <c r="N22" s="187">
        <f>IF(ISERROR('[4]POULE DE 3 '!S28),"",'[4]POULE DE 3 '!S28)</f>
        <v>64</v>
      </c>
      <c r="O22" s="188"/>
      <c r="P22" s="116">
        <f>IF(ISERROR('[4]POULE DE 3 '!T28),"",'[4]POULE DE 3 '!T28)</f>
        <v>2.0625</v>
      </c>
      <c r="Q22" s="189">
        <f>IF(ISERROR('[4]POULE DE 3 '!W28),"",'[4]POULE DE 3 '!W28)</f>
        <v>2</v>
      </c>
      <c r="R22" s="191" t="str">
        <f>IF(ISERROR('[4]POULE DE 3 '!Y28),"",IF(ISBLANK('[4]A RENSEIGNER'!B29),"",IF('[4]POULE DE 3 '!Y28=1,'[4]POULE DE 3 '!Y28&amp;"er",'[4]POULE DE 3 '!Y28&amp;"ème")))</f>
        <v>2ème</v>
      </c>
      <c r="S22" s="192">
        <f>IF(ISERROR('[4]POULE DE 3 '!Z28),"",'[4]POULE DE 3 '!Z28)</f>
        <v>5</v>
      </c>
      <c r="T22" s="192">
        <f>+'[4]POULE DE 3 '!AG28</f>
        <v>1</v>
      </c>
      <c r="U22" s="194">
        <f>IF(ISERROR('[4]POULE DE 3 '!AH28),"",'[4]POULE DE 3 '!AH28)</f>
        <v>6</v>
      </c>
      <c r="V22" s="78"/>
    </row>
    <row r="23" spans="2:22" ht="43.95" customHeight="1" x14ac:dyDescent="0.3">
      <c r="B23" s="77"/>
      <c r="C23" s="117" t="str">
        <f>'[4]A RENSEIGNER'!C29</f>
        <v>R1</v>
      </c>
      <c r="D23" s="118"/>
      <c r="E23" s="118">
        <f>'[4]POULE DE 3 '!J37</f>
        <v>0</v>
      </c>
      <c r="F23" s="118"/>
      <c r="G23" s="119"/>
      <c r="H23" s="120"/>
      <c r="I23" s="121"/>
      <c r="J23" s="118"/>
      <c r="K23" s="118">
        <f>'[4]POULE DE 3 '!J28</f>
        <v>2</v>
      </c>
      <c r="L23" s="122"/>
      <c r="M23" s="196" t="s">
        <v>101</v>
      </c>
      <c r="N23" s="197"/>
      <c r="O23" s="123"/>
      <c r="P23" s="124" t="s">
        <v>102</v>
      </c>
      <c r="Q23" s="189"/>
      <c r="R23" s="192"/>
      <c r="S23" s="192"/>
      <c r="T23" s="192"/>
      <c r="U23" s="194"/>
      <c r="V23" s="78"/>
    </row>
    <row r="24" spans="2:22" ht="43.95" customHeight="1" thickBot="1" x14ac:dyDescent="0.35">
      <c r="B24" s="77"/>
      <c r="C24" s="125" t="str">
        <f>'[4]A RENSEIGNER'!D29</f>
        <v>ABASM</v>
      </c>
      <c r="D24" s="126">
        <f>+'[4]POULE DE 3 '!I37</f>
        <v>1.4857142857142858</v>
      </c>
      <c r="E24" s="127"/>
      <c r="F24" s="127">
        <f>IF(ISBLANK('[4]POULE DE 3 '!G37),"",'[4]POULE DE 3 '!G37)</f>
        <v>12</v>
      </c>
      <c r="G24" s="128"/>
      <c r="H24" s="129"/>
      <c r="I24" s="130"/>
      <c r="J24" s="126">
        <f>+'[4]POULE DE 3 '!I28</f>
        <v>2.7586206896551726</v>
      </c>
      <c r="K24" s="127"/>
      <c r="L24" s="131">
        <f>IF(ISBLANK('[4]POULE DE 3 '!G28),"",'[4]POULE DE 3 '!G28)</f>
        <v>17</v>
      </c>
      <c r="M24" s="198">
        <f>IF('[4]POULE DE 3 '!U28=0,"",'[4]POULE DE 3 '!U28)</f>
        <v>2.7586206896551726</v>
      </c>
      <c r="N24" s="199"/>
      <c r="O24" s="200">
        <f>IF('[4]POULE DE 3 '!V28=0,"",'[4]POULE DE 3 '!V28)</f>
        <v>17</v>
      </c>
      <c r="P24" s="201"/>
      <c r="Q24" s="190"/>
      <c r="R24" s="193"/>
      <c r="S24" s="193"/>
      <c r="T24" s="193"/>
      <c r="U24" s="195"/>
      <c r="V24" s="78"/>
    </row>
    <row r="25" spans="2:22" ht="60.75" customHeight="1" thickTop="1" thickBot="1" x14ac:dyDescent="0.35">
      <c r="B25" s="77"/>
      <c r="C25" s="79" t="s">
        <v>92</v>
      </c>
      <c r="D25" s="177" t="str">
        <f>$D$21</f>
        <v>WEILL Denis</v>
      </c>
      <c r="E25" s="177"/>
      <c r="F25" s="177"/>
      <c r="G25" s="178" t="str">
        <f>$G$21</f>
        <v>PIVONET Françis</v>
      </c>
      <c r="H25" s="178"/>
      <c r="I25" s="178"/>
      <c r="J25" s="179" t="str">
        <f>$J$21</f>
        <v>LUCAS Philippe</v>
      </c>
      <c r="K25" s="179"/>
      <c r="L25" s="180"/>
      <c r="M25" s="132" t="s">
        <v>93</v>
      </c>
      <c r="N25" s="181" t="s">
        <v>94</v>
      </c>
      <c r="O25" s="182"/>
      <c r="P25" s="133" t="s">
        <v>95</v>
      </c>
      <c r="Q25" s="82" t="s">
        <v>96</v>
      </c>
      <c r="R25" s="83" t="s">
        <v>97</v>
      </c>
      <c r="S25" s="84" t="s">
        <v>103</v>
      </c>
      <c r="T25" s="84" t="s">
        <v>99</v>
      </c>
      <c r="U25" s="85" t="s">
        <v>100</v>
      </c>
      <c r="V25" s="78"/>
    </row>
    <row r="26" spans="2:22" ht="46.95" customHeight="1" thickTop="1" x14ac:dyDescent="0.3">
      <c r="B26" s="77"/>
      <c r="C26" s="134" t="str">
        <f>IF(ISBLANK('[4]A RENSEIGNER'!B30),"",'[4]A RENSEIGNER'!B30)</f>
        <v>LUCAS Philippe</v>
      </c>
      <c r="D26" s="135">
        <f>IF(ISBLANK('[4]POULE DE 3 '!E46),"",'[4]POULE DE 3 '!E46)</f>
        <v>60</v>
      </c>
      <c r="E26" s="135"/>
      <c r="F26" s="135">
        <f>+'[4]POULE DE 3 '!F46</f>
        <v>29</v>
      </c>
      <c r="G26" s="135">
        <f>IF(ISBLANK('[4]POULE DE 3 '!E29),"",'[4]POULE DE 3 '!E29)</f>
        <v>78</v>
      </c>
      <c r="H26" s="135"/>
      <c r="I26" s="135">
        <f>+'[4]POULE DE 3 '!F29</f>
        <v>29</v>
      </c>
      <c r="J26" s="136"/>
      <c r="K26" s="137"/>
      <c r="L26" s="138"/>
      <c r="M26" s="139">
        <f>IF('[4]POULE DE 3 '!R29=0,"",'[4]POULE DE 3 '!R29)</f>
        <v>138</v>
      </c>
      <c r="N26" s="183">
        <f>IF(ISERROR('[4]POULE DE 3 '!S29),"",'[4]POULE DE 3 '!S29)</f>
        <v>58</v>
      </c>
      <c r="O26" s="184"/>
      <c r="P26" s="140">
        <f>IF(ISERROR('[4]POULE DE 3 '!T29),"",'[4]POULE DE 3 '!T29)</f>
        <v>2.3793103448275863</v>
      </c>
      <c r="Q26" s="185">
        <f>IF(ISERROR('[4]POULE DE 3 '!W29),"",'[4]POULE DE 3 '!W29)</f>
        <v>0</v>
      </c>
      <c r="R26" s="164" t="str">
        <f>IF(ISERROR('[4]POULE DE 3 '!Y29),"",IF(ISBLANK('[4]A RENSEIGNER'!B30),"",IF('[4]POULE DE 3 '!Y29=1,'[4]POULE DE 3 '!Y29&amp;"er",'[4]POULE DE 3 '!Y29&amp;"ème")))</f>
        <v>3ème</v>
      </c>
      <c r="S26" s="165">
        <f>IF(ISERROR('[4]POULE DE 3 '!Z29),"",'[4]POULE DE 3 '!Z29)</f>
        <v>3</v>
      </c>
      <c r="T26" s="165">
        <f>+'[4]POULE DE 3 '!AG29</f>
        <v>0</v>
      </c>
      <c r="U26" s="167">
        <f>IF(ISERROR('[4]POULE DE 3 '!AH29),"",'[4]POULE DE 3 '!AH29)</f>
        <v>3</v>
      </c>
      <c r="V26" s="78"/>
    </row>
    <row r="27" spans="2:22" ht="46.95" customHeight="1" x14ac:dyDescent="0.3">
      <c r="B27" s="77"/>
      <c r="C27" s="141" t="str">
        <f>'[4]A RENSEIGNER'!C30</f>
        <v>R1</v>
      </c>
      <c r="D27" s="142"/>
      <c r="E27" s="142">
        <f>'[4]POULE DE 3 '!J46</f>
        <v>0</v>
      </c>
      <c r="F27" s="142"/>
      <c r="G27" s="142"/>
      <c r="H27" s="142">
        <f>'[4]POULE DE 3 '!J29</f>
        <v>0</v>
      </c>
      <c r="I27" s="142"/>
      <c r="J27" s="143"/>
      <c r="K27" s="144"/>
      <c r="L27" s="145"/>
      <c r="M27" s="169" t="s">
        <v>101</v>
      </c>
      <c r="N27" s="170"/>
      <c r="O27" s="171" t="s">
        <v>102</v>
      </c>
      <c r="P27" s="172"/>
      <c r="Q27" s="185"/>
      <c r="R27" s="165"/>
      <c r="S27" s="165"/>
      <c r="T27" s="165"/>
      <c r="U27" s="167"/>
      <c r="V27" s="78"/>
    </row>
    <row r="28" spans="2:22" ht="46.95" customHeight="1" thickBot="1" x14ac:dyDescent="0.35">
      <c r="B28" s="77"/>
      <c r="C28" s="146" t="str">
        <f>'[4]A RENSEIGNER'!D30</f>
        <v>ABASM</v>
      </c>
      <c r="D28" s="147">
        <f>+'[4]POULE DE 3 '!I46</f>
        <v>2.0689655172413794</v>
      </c>
      <c r="E28" s="148"/>
      <c r="F28" s="148">
        <f>IF(ISBLANK('[4]POULE DE 3 '!G46),"",'[4]POULE DE 3 '!G46)</f>
        <v>15</v>
      </c>
      <c r="G28" s="147">
        <f>+'[4]POULE DE 3 '!I29</f>
        <v>2.6896551724137931</v>
      </c>
      <c r="H28" s="148"/>
      <c r="I28" s="148">
        <f>IF(ISBLANK('[4]POULE DE 3 '!G29),"",'[4]POULE DE 3 '!G29)</f>
        <v>20</v>
      </c>
      <c r="J28" s="149"/>
      <c r="K28" s="150"/>
      <c r="L28" s="151"/>
      <c r="M28" s="173" t="str">
        <f>IF('[4]POULE DE 3 '!U29=0,"",'[4]POULE DE 3 '!U29)</f>
        <v/>
      </c>
      <c r="N28" s="174"/>
      <c r="O28" s="175">
        <f>IF('[4]POULE DE 3 '!V29=0,"",'[4]POULE DE 3 '!V29)</f>
        <v>20</v>
      </c>
      <c r="P28" s="176"/>
      <c r="Q28" s="186"/>
      <c r="R28" s="166"/>
      <c r="S28" s="166"/>
      <c r="T28" s="166"/>
      <c r="U28" s="168"/>
      <c r="V28" s="78"/>
    </row>
    <row r="29" spans="2:22" ht="16.2" thickTop="1" x14ac:dyDescent="0.3">
      <c r="B29" s="77"/>
      <c r="C29" s="3"/>
      <c r="D29" s="61"/>
      <c r="E29" s="61"/>
      <c r="F29" s="61"/>
      <c r="G29" s="61"/>
      <c r="H29" s="61"/>
      <c r="I29" s="61"/>
      <c r="J29" s="61"/>
      <c r="K29" s="61"/>
      <c r="L29" s="61"/>
      <c r="M29" s="3"/>
      <c r="N29" s="3"/>
      <c r="O29" s="3"/>
      <c r="P29" s="1"/>
      <c r="Q29" s="1"/>
      <c r="R29" s="1"/>
      <c r="S29" s="1"/>
      <c r="T29" s="1"/>
      <c r="U29" s="1"/>
      <c r="V29" s="78"/>
    </row>
    <row r="30" spans="2:22" ht="16.2" thickBot="1" x14ac:dyDescent="0.35">
      <c r="B30" s="152"/>
      <c r="C30" s="153"/>
      <c r="D30" s="154"/>
      <c r="E30" s="154"/>
      <c r="F30" s="154"/>
      <c r="G30" s="154"/>
      <c r="H30" s="154"/>
      <c r="I30" s="154"/>
      <c r="J30" s="154"/>
      <c r="K30" s="154"/>
      <c r="L30" s="154"/>
      <c r="M30" s="153"/>
      <c r="N30" s="153"/>
      <c r="O30" s="153"/>
      <c r="P30" s="155"/>
      <c r="Q30" s="155"/>
      <c r="R30" s="155"/>
      <c r="S30" s="155"/>
      <c r="T30" s="155"/>
      <c r="U30" s="155"/>
      <c r="V30" s="156"/>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23" priority="6" operator="equal">
      <formula>0</formula>
    </cfRule>
    <cfRule type="cellIs" dxfId="22" priority="7" operator="equal">
      <formula>2</formula>
    </cfRule>
    <cfRule type="cellIs" dxfId="21" priority="8" operator="equal">
      <formula>1</formula>
    </cfRule>
  </conditionalFormatting>
  <conditionalFormatting sqref="H19 K19 K23 E23 E27 H27">
    <cfRule type="containsErrors" dxfId="20" priority="5">
      <formula>ISERROR(E19)</formula>
    </cfRule>
  </conditionalFormatting>
  <conditionalFormatting sqref="C18">
    <cfRule type="expression" dxfId="19" priority="4">
      <formula>$R$18="1er"</formula>
    </cfRule>
  </conditionalFormatting>
  <conditionalFormatting sqref="R22:R24 R18:R20 R26:R28">
    <cfRule type="containsText" dxfId="18" priority="3" operator="containsText" text="1er">
      <formula>NOT(ISERROR(SEARCH("1er",R18)))</formula>
    </cfRule>
  </conditionalFormatting>
  <conditionalFormatting sqref="C22">
    <cfRule type="expression" dxfId="17" priority="2">
      <formula>$R$22="1er"</formula>
    </cfRule>
  </conditionalFormatting>
  <conditionalFormatting sqref="C26">
    <cfRule type="expression" dxfId="1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CD6BD-7602-468D-AF34-3986DE07E705}">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62"/>
    <col min="2" max="2" width="5.21875" style="62" customWidth="1"/>
    <col min="3" max="3" width="29.44140625" style="62" customWidth="1"/>
    <col min="4" max="4" width="12.109375" style="62" customWidth="1"/>
    <col min="5" max="6" width="9.109375" style="62" customWidth="1"/>
    <col min="7" max="7" width="11.6640625" style="62" customWidth="1"/>
    <col min="8" max="8" width="9.44140625" style="62" customWidth="1"/>
    <col min="9" max="9" width="9.109375" style="62" customWidth="1"/>
    <col min="10" max="10" width="11.21875" style="62" customWidth="1"/>
    <col min="11" max="12" width="9.109375" style="62" customWidth="1"/>
    <col min="13" max="13" width="15.21875" style="62" customWidth="1"/>
    <col min="14" max="15" width="10" style="62" customWidth="1"/>
    <col min="16" max="16" width="20.77734375" style="62" customWidth="1"/>
    <col min="17" max="17" width="17.44140625" style="62" customWidth="1"/>
    <col min="18" max="18" width="14.44140625" style="62" customWidth="1"/>
    <col min="19" max="19" width="19.44140625" style="62" customWidth="1"/>
    <col min="20" max="20" width="15.77734375" style="62" customWidth="1"/>
    <col min="21" max="21" width="14.44140625" style="62" customWidth="1"/>
    <col min="22" max="22" width="6.109375" style="62" customWidth="1"/>
    <col min="23" max="16384" width="11.5546875" style="62"/>
  </cols>
  <sheetData>
    <row r="1" spans="2:22" ht="70.95" customHeight="1" thickBot="1" x14ac:dyDescent="0.35">
      <c r="B1" s="1"/>
      <c r="C1" s="3"/>
      <c r="D1" s="61"/>
      <c r="E1" s="61"/>
      <c r="F1" s="61"/>
      <c r="G1" s="61"/>
      <c r="H1" s="61"/>
      <c r="I1" s="61"/>
      <c r="J1" s="61"/>
      <c r="K1" s="61"/>
      <c r="L1" s="61"/>
      <c r="M1" s="3"/>
      <c r="N1" s="3"/>
      <c r="O1" s="3"/>
      <c r="P1" s="1"/>
      <c r="Q1" s="1"/>
      <c r="R1" s="1"/>
      <c r="S1" s="1"/>
      <c r="T1" s="1"/>
      <c r="U1" s="1"/>
      <c r="V1" s="1"/>
    </row>
    <row r="2" spans="2:22" ht="16.2" thickTop="1" x14ac:dyDescent="0.3">
      <c r="B2" s="63"/>
      <c r="C2" s="64"/>
      <c r="D2" s="65"/>
      <c r="E2" s="65"/>
      <c r="F2" s="65"/>
      <c r="G2" s="65"/>
      <c r="H2" s="65"/>
      <c r="I2" s="65"/>
      <c r="J2" s="65"/>
      <c r="K2" s="65"/>
      <c r="L2" s="65"/>
      <c r="M2" s="64"/>
      <c r="N2" s="64"/>
      <c r="O2" s="64"/>
      <c r="P2" s="66"/>
      <c r="Q2" s="66"/>
      <c r="R2" s="66"/>
      <c r="S2" s="66"/>
      <c r="T2" s="66"/>
      <c r="U2" s="66"/>
      <c r="V2" s="67"/>
    </row>
    <row r="3" spans="2:22" ht="36.6" x14ac:dyDescent="0.5">
      <c r="B3" s="68"/>
      <c r="C3" s="224">
        <f>'[3]A RENSEIGNER'!$C$11</f>
        <v>44703</v>
      </c>
      <c r="D3" s="224"/>
      <c r="E3" s="224"/>
      <c r="F3" s="224"/>
      <c r="G3" s="224"/>
      <c r="H3" s="224"/>
      <c r="I3" s="224"/>
      <c r="J3" s="224"/>
      <c r="K3" s="224"/>
      <c r="L3" s="224"/>
      <c r="M3" s="224"/>
      <c r="N3" s="224"/>
      <c r="O3" s="224"/>
      <c r="P3" s="224"/>
      <c r="Q3" s="224"/>
      <c r="R3" s="224"/>
      <c r="S3" s="224"/>
      <c r="T3" s="224"/>
      <c r="U3" s="224"/>
      <c r="V3" s="69"/>
    </row>
    <row r="4" spans="2:22" ht="31.2" x14ac:dyDescent="0.6">
      <c r="B4" s="68"/>
      <c r="C4" s="70"/>
      <c r="D4" s="71"/>
      <c r="E4" s="71"/>
      <c r="F4" s="71"/>
      <c r="G4" s="71"/>
      <c r="H4" s="71"/>
      <c r="I4" s="71"/>
      <c r="J4" s="71"/>
      <c r="K4" s="71"/>
      <c r="L4" s="71"/>
      <c r="M4" s="70"/>
      <c r="N4" s="70"/>
      <c r="O4" s="70"/>
      <c r="P4" s="72"/>
      <c r="Q4" s="72"/>
      <c r="R4" s="72"/>
      <c r="S4" s="72"/>
      <c r="T4" s="73"/>
      <c r="U4" s="73"/>
      <c r="V4" s="69"/>
    </row>
    <row r="5" spans="2:22" ht="36.6" x14ac:dyDescent="0.5">
      <c r="B5" s="68"/>
      <c r="C5" s="214" t="str">
        <f>'[3]A RENSEIGNER'!$C$12</f>
        <v>ABASM</v>
      </c>
      <c r="D5" s="214"/>
      <c r="E5" s="214"/>
      <c r="F5" s="214"/>
      <c r="G5" s="214"/>
      <c r="H5" s="214"/>
      <c r="I5" s="214"/>
      <c r="J5" s="214"/>
      <c r="K5" s="214"/>
      <c r="L5" s="214"/>
      <c r="M5" s="214"/>
      <c r="N5" s="214"/>
      <c r="O5" s="214"/>
      <c r="P5" s="214"/>
      <c r="Q5" s="214"/>
      <c r="R5" s="214"/>
      <c r="S5" s="214"/>
      <c r="T5" s="214"/>
      <c r="U5" s="214"/>
      <c r="V5" s="69"/>
    </row>
    <row r="6" spans="2:22" ht="31.2" x14ac:dyDescent="0.6">
      <c r="B6" s="68"/>
      <c r="C6" s="70"/>
      <c r="D6" s="71"/>
      <c r="E6" s="71"/>
      <c r="F6" s="71"/>
      <c r="G6" s="71"/>
      <c r="H6" s="71"/>
      <c r="I6" s="71"/>
      <c r="J6" s="71"/>
      <c r="K6" s="71"/>
      <c r="L6" s="71"/>
      <c r="M6" s="70"/>
      <c r="N6" s="70"/>
      <c r="O6" s="70"/>
      <c r="P6" s="72"/>
      <c r="Q6" s="72"/>
      <c r="R6" s="72"/>
      <c r="S6" s="72"/>
      <c r="T6" s="73"/>
      <c r="U6" s="73"/>
      <c r="V6" s="69"/>
    </row>
    <row r="7" spans="2:22" ht="36.6" x14ac:dyDescent="0.5">
      <c r="B7" s="68"/>
      <c r="C7" s="214" t="str">
        <f>"MODE DE JEU"&amp;"  "&amp;'[3]A RENSEIGNER'!$C$16</f>
        <v>MODE DE JEU  CADRE</v>
      </c>
      <c r="D7" s="214"/>
      <c r="E7" s="214"/>
      <c r="F7" s="214"/>
      <c r="G7" s="214"/>
      <c r="H7" s="214"/>
      <c r="I7" s="214"/>
      <c r="J7" s="214"/>
      <c r="K7" s="214"/>
      <c r="L7" s="214"/>
      <c r="M7" s="214"/>
      <c r="N7" s="214"/>
      <c r="O7" s="214"/>
      <c r="P7" s="214"/>
      <c r="Q7" s="214"/>
      <c r="R7" s="214"/>
      <c r="S7" s="214"/>
      <c r="T7" s="214"/>
      <c r="U7" s="214"/>
      <c r="V7" s="69"/>
    </row>
    <row r="8" spans="2:22" ht="31.2" x14ac:dyDescent="0.6">
      <c r="B8" s="68"/>
      <c r="C8" s="70"/>
      <c r="D8" s="70"/>
      <c r="E8" s="70"/>
      <c r="F8" s="70"/>
      <c r="G8" s="70"/>
      <c r="H8" s="70"/>
      <c r="I8" s="70"/>
      <c r="J8" s="70"/>
      <c r="K8" s="70"/>
      <c r="L8" s="70"/>
      <c r="M8" s="70"/>
      <c r="N8" s="70"/>
      <c r="O8" s="70"/>
      <c r="P8" s="70"/>
      <c r="Q8" s="70"/>
      <c r="R8" s="70"/>
      <c r="S8" s="72"/>
      <c r="T8" s="73"/>
      <c r="U8" s="73"/>
      <c r="V8" s="69"/>
    </row>
    <row r="9" spans="2:22" ht="36.6" x14ac:dyDescent="0.5">
      <c r="B9" s="68"/>
      <c r="C9" s="214" t="str">
        <f>"CATEGORIE"&amp;"  "&amp;'[3]A RENSEIGNER'!$C$17</f>
        <v>CATEGORIE  R1</v>
      </c>
      <c r="D9" s="214"/>
      <c r="E9" s="214"/>
      <c r="F9" s="214"/>
      <c r="G9" s="214"/>
      <c r="H9" s="214"/>
      <c r="I9" s="214"/>
      <c r="J9" s="214"/>
      <c r="K9" s="214"/>
      <c r="L9" s="214"/>
      <c r="M9" s="214"/>
      <c r="N9" s="214"/>
      <c r="O9" s="214"/>
      <c r="P9" s="214"/>
      <c r="Q9" s="214"/>
      <c r="R9" s="214"/>
      <c r="S9" s="214"/>
      <c r="T9" s="214"/>
      <c r="U9" s="214"/>
      <c r="V9" s="74"/>
    </row>
    <row r="10" spans="2:22" ht="31.2" x14ac:dyDescent="0.3">
      <c r="B10" s="75"/>
      <c r="C10" s="70"/>
      <c r="D10" s="70"/>
      <c r="E10" s="70"/>
      <c r="F10" s="70"/>
      <c r="G10" s="70"/>
      <c r="H10" s="70"/>
      <c r="I10" s="70"/>
      <c r="J10" s="70"/>
      <c r="K10" s="70"/>
      <c r="L10" s="70"/>
      <c r="M10" s="70"/>
      <c r="N10" s="70"/>
      <c r="O10" s="70"/>
      <c r="P10" s="70"/>
      <c r="Q10" s="70"/>
      <c r="R10" s="70"/>
      <c r="S10" s="70"/>
      <c r="T10" s="76"/>
      <c r="U10" s="76"/>
      <c r="V10" s="74"/>
    </row>
    <row r="11" spans="2:22" ht="36.6" x14ac:dyDescent="0.5">
      <c r="B11" s="68"/>
      <c r="C11" s="214" t="str">
        <f>"TOURNOI N°"&amp;"  "&amp;'[3]A RENSEIGNER'!$C$14</f>
        <v>TOURNOI N°  3</v>
      </c>
      <c r="D11" s="214"/>
      <c r="E11" s="214"/>
      <c r="F11" s="214"/>
      <c r="G11" s="214"/>
      <c r="H11" s="214"/>
      <c r="I11" s="214"/>
      <c r="J11" s="214"/>
      <c r="K11" s="214"/>
      <c r="L11" s="214"/>
      <c r="M11" s="214"/>
      <c r="N11" s="214"/>
      <c r="O11" s="214"/>
      <c r="P11" s="214"/>
      <c r="Q11" s="214"/>
      <c r="R11" s="214"/>
      <c r="S11" s="214"/>
      <c r="T11" s="214"/>
      <c r="U11" s="214"/>
      <c r="V11" s="69"/>
    </row>
    <row r="12" spans="2:22" ht="31.2" x14ac:dyDescent="0.6">
      <c r="B12" s="68"/>
      <c r="C12" s="70"/>
      <c r="D12" s="71"/>
      <c r="E12" s="71"/>
      <c r="F12" s="71"/>
      <c r="G12" s="71"/>
      <c r="H12" s="71"/>
      <c r="I12" s="71"/>
      <c r="J12" s="71"/>
      <c r="K12" s="71"/>
      <c r="L12" s="71"/>
      <c r="M12" s="70"/>
      <c r="N12" s="70"/>
      <c r="O12" s="70"/>
      <c r="P12" s="72"/>
      <c r="Q12" s="72"/>
      <c r="R12" s="72"/>
      <c r="S12" s="72"/>
      <c r="T12" s="73"/>
      <c r="U12" s="73"/>
      <c r="V12" s="69"/>
    </row>
    <row r="13" spans="2:22" ht="36.6" x14ac:dyDescent="0.5">
      <c r="B13" s="68"/>
      <c r="C13" s="214" t="str">
        <f>"POULE n°"&amp;"  "&amp;'[3]A RENSEIGNER'!$C$15</f>
        <v>POULE n°  2</v>
      </c>
      <c r="D13" s="214"/>
      <c r="E13" s="214"/>
      <c r="F13" s="214"/>
      <c r="G13" s="214"/>
      <c r="H13" s="214"/>
      <c r="I13" s="214"/>
      <c r="J13" s="214"/>
      <c r="K13" s="214"/>
      <c r="L13" s="214"/>
      <c r="M13" s="214"/>
      <c r="N13" s="214"/>
      <c r="O13" s="214"/>
      <c r="P13" s="214"/>
      <c r="Q13" s="214"/>
      <c r="R13" s="214"/>
      <c r="S13" s="214"/>
      <c r="T13" s="214"/>
      <c r="U13" s="214"/>
      <c r="V13" s="69"/>
    </row>
    <row r="14" spans="2:22" ht="31.2" x14ac:dyDescent="0.6">
      <c r="B14" s="68"/>
      <c r="C14" s="70"/>
      <c r="D14" s="70"/>
      <c r="E14" s="70"/>
      <c r="F14" s="70"/>
      <c r="G14" s="70"/>
      <c r="H14" s="70"/>
      <c r="I14" s="70"/>
      <c r="J14" s="70"/>
      <c r="K14" s="70"/>
      <c r="L14" s="70"/>
      <c r="M14" s="70"/>
      <c r="N14" s="70"/>
      <c r="O14" s="70"/>
      <c r="P14" s="70"/>
      <c r="Q14" s="70"/>
      <c r="R14" s="70"/>
      <c r="S14" s="72"/>
      <c r="T14" s="73"/>
      <c r="U14" s="73"/>
      <c r="V14" s="69"/>
    </row>
    <row r="15" spans="2:22" ht="36.6" x14ac:dyDescent="0.5">
      <c r="B15" s="68"/>
      <c r="C15" s="214" t="s">
        <v>91</v>
      </c>
      <c r="D15" s="214"/>
      <c r="E15" s="214"/>
      <c r="F15" s="214"/>
      <c r="G15" s="214"/>
      <c r="H15" s="214"/>
      <c r="I15" s="214"/>
      <c r="J15" s="214"/>
      <c r="K15" s="214"/>
      <c r="L15" s="214"/>
      <c r="M15" s="214"/>
      <c r="N15" s="214"/>
      <c r="O15" s="214"/>
      <c r="P15" s="214"/>
      <c r="Q15" s="214"/>
      <c r="R15" s="214"/>
      <c r="S15" s="214"/>
      <c r="T15" s="214"/>
      <c r="U15" s="214"/>
      <c r="V15" s="69"/>
    </row>
    <row r="16" spans="2:22" ht="16.2" thickBot="1" x14ac:dyDescent="0.35">
      <c r="B16" s="77"/>
      <c r="C16" s="3"/>
      <c r="D16" s="61"/>
      <c r="E16" s="61"/>
      <c r="F16" s="61"/>
      <c r="G16" s="61"/>
      <c r="H16" s="61"/>
      <c r="I16" s="61"/>
      <c r="J16" s="61"/>
      <c r="K16" s="61"/>
      <c r="L16" s="61"/>
      <c r="M16" s="3"/>
      <c r="N16" s="3"/>
      <c r="O16" s="3"/>
      <c r="P16" s="1"/>
      <c r="Q16" s="1"/>
      <c r="R16" s="1"/>
      <c r="S16" s="1"/>
      <c r="T16" s="1"/>
      <c r="U16" s="1"/>
      <c r="V16" s="78"/>
    </row>
    <row r="17" spans="2:22" ht="60.75" customHeight="1" thickTop="1" thickBot="1" x14ac:dyDescent="0.35">
      <c r="B17" s="77"/>
      <c r="C17" s="79" t="s">
        <v>92</v>
      </c>
      <c r="D17" s="177" t="str">
        <f>C18</f>
        <v>DAIRE Eric</v>
      </c>
      <c r="E17" s="177"/>
      <c r="F17" s="177"/>
      <c r="G17" s="178" t="str">
        <f>C22</f>
        <v>LECLERC Michel</v>
      </c>
      <c r="H17" s="178"/>
      <c r="I17" s="178"/>
      <c r="J17" s="179" t="str">
        <f>C26</f>
        <v>RAOULT Pierre Jean</v>
      </c>
      <c r="K17" s="179"/>
      <c r="L17" s="180"/>
      <c r="M17" s="80" t="s">
        <v>93</v>
      </c>
      <c r="N17" s="215" t="s">
        <v>94</v>
      </c>
      <c r="O17" s="216"/>
      <c r="P17" s="81" t="s">
        <v>95</v>
      </c>
      <c r="Q17" s="82" t="s">
        <v>96</v>
      </c>
      <c r="R17" s="83" t="s">
        <v>97</v>
      </c>
      <c r="S17" s="84" t="s">
        <v>98</v>
      </c>
      <c r="T17" s="84" t="s">
        <v>99</v>
      </c>
      <c r="U17" s="85" t="s">
        <v>100</v>
      </c>
      <c r="V17" s="78"/>
    </row>
    <row r="18" spans="2:22" ht="45" customHeight="1" thickTop="1" x14ac:dyDescent="0.3">
      <c r="B18" s="77"/>
      <c r="C18" s="86" t="str">
        <f>IF(ISBLANK('[3]A RENSEIGNER'!B28),"",'[3]A RENSEIGNER'!B28)</f>
        <v>DAIRE Eric</v>
      </c>
      <c r="D18" s="87"/>
      <c r="E18" s="88"/>
      <c r="F18" s="89"/>
      <c r="G18" s="90">
        <f>IF(ISBLANK('[3]POULE DE 3 '!E36),"",'[3]POULE DE 3 '!E36)</f>
        <v>80</v>
      </c>
      <c r="H18" s="90"/>
      <c r="I18" s="90">
        <f>IF(ISBLANK('[3]POULE DE 3 '!F36),"",'[3]POULE DE 3 '!F36)</f>
        <v>29</v>
      </c>
      <c r="J18" s="90">
        <f>IF(ISBLANK('[3]POULE DE 3 '!E44),"",'[3]POULE DE 3 '!E44)</f>
        <v>50</v>
      </c>
      <c r="K18" s="90"/>
      <c r="L18" s="91">
        <f>IF(ISBLANK('[3]POULE DE 3 '!F44),"",'[3]POULE DE 3 '!F44)</f>
        <v>19</v>
      </c>
      <c r="M18" s="92">
        <f>IF('[3]POULE DE 3 '!R27=0,"",'[3]POULE DE 3 '!R27)</f>
        <v>130</v>
      </c>
      <c r="N18" s="217">
        <f>IF('[3]POULE DE 3 '!S27=0,"",'[3]POULE DE 3 '!S27)</f>
        <v>48</v>
      </c>
      <c r="O18" s="218"/>
      <c r="P18" s="93">
        <f>IF(ISERROR('[3]POULE DE 3 '!T27),"",'[3]POULE DE 3 '!T27)</f>
        <v>2.7083333333333335</v>
      </c>
      <c r="Q18" s="219">
        <f>IF(ISERROR('[3]POULE DE 3 '!W27),"",'[3]POULE DE 3 '!W27)</f>
        <v>2</v>
      </c>
      <c r="R18" s="221" t="str">
        <f>IF(ISERROR('[3]POULE DE 3 '!Y27),"",IF(ISBLANK('[3]A RENSEIGNER'!B28),"",IF('[3]POULE DE 3 '!Y27=1,'[3]POULE DE 3 '!Y27&amp;"er",'[3]POULE DE 3 '!Y27&amp;"ème")))</f>
        <v>2ème</v>
      </c>
      <c r="S18" s="222">
        <f>IF(ISERROR('[3]POULE DE 3 '!Z27),"",'[3]POULE DE 3 '!Z27)</f>
        <v>5</v>
      </c>
      <c r="T18" s="222">
        <f>IF(ISBLANK(C18),"",'[3]POULE DE 3 '!AG27)</f>
        <v>1</v>
      </c>
      <c r="U18" s="202">
        <f>IF(ISERROR('[3]POULE DE 3 '!AH27),"",'[3]POULE DE 3 '!AH27)</f>
        <v>6</v>
      </c>
      <c r="V18" s="78"/>
    </row>
    <row r="19" spans="2:22" ht="45" customHeight="1" x14ac:dyDescent="0.3">
      <c r="B19" s="77"/>
      <c r="C19" s="94" t="str">
        <f>'[3]A RENSEIGNER'!C28</f>
        <v>R1</v>
      </c>
      <c r="D19" s="95"/>
      <c r="E19" s="96"/>
      <c r="F19" s="97"/>
      <c r="G19" s="98"/>
      <c r="H19" s="98">
        <f>'[3]POULE DE 3 '!J36</f>
        <v>2</v>
      </c>
      <c r="I19" s="98"/>
      <c r="J19" s="98"/>
      <c r="K19" s="98">
        <f>'[3]POULE DE 3 '!J44</f>
        <v>0</v>
      </c>
      <c r="L19" s="99"/>
      <c r="M19" s="204" t="s">
        <v>101</v>
      </c>
      <c r="N19" s="205"/>
      <c r="O19" s="206" t="s">
        <v>102</v>
      </c>
      <c r="P19" s="207"/>
      <c r="Q19" s="219"/>
      <c r="R19" s="222"/>
      <c r="S19" s="222"/>
      <c r="T19" s="222"/>
      <c r="U19" s="202"/>
      <c r="V19" s="78"/>
    </row>
    <row r="20" spans="2:22" ht="45" customHeight="1" thickBot="1" x14ac:dyDescent="0.35">
      <c r="B20" s="77"/>
      <c r="C20" s="100" t="str">
        <f>'[3]A RENSEIGNER'!D28</f>
        <v>ABASM</v>
      </c>
      <c r="D20" s="101"/>
      <c r="E20" s="102"/>
      <c r="F20" s="103"/>
      <c r="G20" s="104">
        <f>+'[3]POULE DE 3 '!I36</f>
        <v>2.7586206896551726</v>
      </c>
      <c r="H20" s="105"/>
      <c r="I20" s="105">
        <f>IF(ISBLANK('[3]POULE DE 3 '!G36),"",'[3]POULE DE 3 '!G36)</f>
        <v>13</v>
      </c>
      <c r="J20" s="104">
        <f>+'[3]POULE DE 3 '!I44</f>
        <v>2.6315789473684212</v>
      </c>
      <c r="K20" s="105"/>
      <c r="L20" s="106">
        <f>IF(ISBLANK('[3]POULE DE 3 '!G44),"",'[3]POULE DE 3 '!G44)</f>
        <v>10</v>
      </c>
      <c r="M20" s="208">
        <f>IF('[3]POULE DE 3 '!U27=0,"",'[3]POULE DE 3 '!U27)</f>
        <v>2.7586206896551726</v>
      </c>
      <c r="N20" s="209"/>
      <c r="O20" s="210">
        <f>IF('[3]POULE DE 3 '!V27=0,"",'[3]POULE DE 3 '!V27)</f>
        <v>13</v>
      </c>
      <c r="P20" s="211"/>
      <c r="Q20" s="220"/>
      <c r="R20" s="223"/>
      <c r="S20" s="223"/>
      <c r="T20" s="223"/>
      <c r="U20" s="203"/>
      <c r="V20" s="78"/>
    </row>
    <row r="21" spans="2:22" ht="60.75" customHeight="1" thickTop="1" thickBot="1" x14ac:dyDescent="0.35">
      <c r="B21" s="77"/>
      <c r="C21" s="79" t="s">
        <v>92</v>
      </c>
      <c r="D21" s="177" t="str">
        <f>D17</f>
        <v>DAIRE Eric</v>
      </c>
      <c r="E21" s="177"/>
      <c r="F21" s="177"/>
      <c r="G21" s="178" t="str">
        <f>G17</f>
        <v>LECLERC Michel</v>
      </c>
      <c r="H21" s="178"/>
      <c r="I21" s="178"/>
      <c r="J21" s="179" t="str">
        <f>J17</f>
        <v>RAOULT Pierre Jean</v>
      </c>
      <c r="K21" s="179"/>
      <c r="L21" s="180"/>
      <c r="M21" s="107" t="s">
        <v>93</v>
      </c>
      <c r="N21" s="212" t="s">
        <v>94</v>
      </c>
      <c r="O21" s="213"/>
      <c r="P21" s="108" t="s">
        <v>95</v>
      </c>
      <c r="Q21" s="82" t="s">
        <v>96</v>
      </c>
      <c r="R21" s="83" t="s">
        <v>97</v>
      </c>
      <c r="S21" s="84" t="s">
        <v>103</v>
      </c>
      <c r="T21" s="84" t="s">
        <v>99</v>
      </c>
      <c r="U21" s="85" t="s">
        <v>100</v>
      </c>
      <c r="V21" s="78"/>
    </row>
    <row r="22" spans="2:22" ht="43.95" customHeight="1" thickTop="1" x14ac:dyDescent="0.3">
      <c r="B22" s="77"/>
      <c r="C22" s="109" t="str">
        <f>IF(ISBLANK('[3]A RENSEIGNER'!B29),"",'[3]A RENSEIGNER'!B29)</f>
        <v>LECLERC Michel</v>
      </c>
      <c r="D22" s="110">
        <f>IF(ISBLANK('[3]POULE DE 3 '!E37),"",'[3]POULE DE 3 '!E37)</f>
        <v>72</v>
      </c>
      <c r="E22" s="110"/>
      <c r="F22" s="110">
        <f>IF(ISBLANK('[3]POULE DE 3 '!F37),"",'[3]POULE DE 3 '!F37)</f>
        <v>29</v>
      </c>
      <c r="G22" s="111"/>
      <c r="H22" s="112"/>
      <c r="I22" s="113"/>
      <c r="J22" s="110">
        <f>IF(ISBLANK('[3]POULE DE 3 '!E28),"",'[3]POULE DE 3 '!E28)</f>
        <v>64</v>
      </c>
      <c r="K22" s="110"/>
      <c r="L22" s="114">
        <f>IF(ISBLANK('[3]POULE DE 3 '!F28),"",'[3]POULE DE 3 '!F28)</f>
        <v>34</v>
      </c>
      <c r="M22" s="115">
        <f>IF('[3]POULE DE 3 '!R28=0,"",'[3]POULE DE 3 '!R28)</f>
        <v>136</v>
      </c>
      <c r="N22" s="187">
        <f>IF(ISERROR('[3]POULE DE 3 '!S28),"",'[3]POULE DE 3 '!S28)</f>
        <v>63</v>
      </c>
      <c r="O22" s="188"/>
      <c r="P22" s="116">
        <f>IF(ISERROR('[3]POULE DE 3 '!T28),"",'[3]POULE DE 3 '!T28)</f>
        <v>2.1587301587301586</v>
      </c>
      <c r="Q22" s="189">
        <f>IF(ISERROR('[3]POULE DE 3 '!W28),"",'[3]POULE DE 3 '!W28)</f>
        <v>0</v>
      </c>
      <c r="R22" s="191" t="str">
        <f>IF(ISERROR('[3]POULE DE 3 '!Y28),"",IF(ISBLANK('[3]A RENSEIGNER'!B29),"",IF('[3]POULE DE 3 '!Y28=1,'[3]POULE DE 3 '!Y28&amp;"er",'[3]POULE DE 3 '!Y28&amp;"ème")))</f>
        <v>3ème</v>
      </c>
      <c r="S22" s="192">
        <f>IF(ISERROR('[3]POULE DE 3 '!Z28),"",'[3]POULE DE 3 '!Z28)</f>
        <v>3</v>
      </c>
      <c r="T22" s="192">
        <f>+'[3]POULE DE 3 '!AG28</f>
        <v>0</v>
      </c>
      <c r="U22" s="194">
        <f>IF(ISERROR('[3]POULE DE 3 '!AH28),"",'[3]POULE DE 3 '!AH28)</f>
        <v>3</v>
      </c>
      <c r="V22" s="78"/>
    </row>
    <row r="23" spans="2:22" ht="43.95" customHeight="1" x14ac:dyDescent="0.3">
      <c r="B23" s="77"/>
      <c r="C23" s="117" t="str">
        <f>'[3]A RENSEIGNER'!C29</f>
        <v>R1</v>
      </c>
      <c r="D23" s="118"/>
      <c r="E23" s="118">
        <f>'[3]POULE DE 3 '!J37</f>
        <v>0</v>
      </c>
      <c r="F23" s="118"/>
      <c r="G23" s="119"/>
      <c r="H23" s="120"/>
      <c r="I23" s="121"/>
      <c r="J23" s="118"/>
      <c r="K23" s="118">
        <f>'[3]POULE DE 3 '!J28</f>
        <v>0</v>
      </c>
      <c r="L23" s="122"/>
      <c r="M23" s="196" t="s">
        <v>101</v>
      </c>
      <c r="N23" s="197"/>
      <c r="O23" s="123"/>
      <c r="P23" s="124" t="s">
        <v>102</v>
      </c>
      <c r="Q23" s="189"/>
      <c r="R23" s="192"/>
      <c r="S23" s="192"/>
      <c r="T23" s="192"/>
      <c r="U23" s="194"/>
      <c r="V23" s="78"/>
    </row>
    <row r="24" spans="2:22" ht="43.95" customHeight="1" thickBot="1" x14ac:dyDescent="0.35">
      <c r="B24" s="77"/>
      <c r="C24" s="125" t="str">
        <f>'[3]A RENSEIGNER'!D29</f>
        <v>ABASM</v>
      </c>
      <c r="D24" s="126">
        <f>+'[3]POULE DE 3 '!I37</f>
        <v>2.4827586206896552</v>
      </c>
      <c r="E24" s="127"/>
      <c r="F24" s="127">
        <f>IF(ISBLANK('[3]POULE DE 3 '!G37),"",'[3]POULE DE 3 '!G37)</f>
        <v>8</v>
      </c>
      <c r="G24" s="128"/>
      <c r="H24" s="129"/>
      <c r="I24" s="130"/>
      <c r="J24" s="126">
        <f>+'[3]POULE DE 3 '!I28</f>
        <v>1.8823529411764706</v>
      </c>
      <c r="K24" s="127"/>
      <c r="L24" s="131">
        <f>IF(ISBLANK('[3]POULE DE 3 '!G28),"",'[3]POULE DE 3 '!G28)</f>
        <v>6</v>
      </c>
      <c r="M24" s="198" t="str">
        <f>IF('[3]POULE DE 3 '!U28=0,"",'[3]POULE DE 3 '!U28)</f>
        <v/>
      </c>
      <c r="N24" s="199"/>
      <c r="O24" s="200">
        <f>IF('[3]POULE DE 3 '!V28=0,"",'[3]POULE DE 3 '!V28)</f>
        <v>8</v>
      </c>
      <c r="P24" s="201"/>
      <c r="Q24" s="190"/>
      <c r="R24" s="193"/>
      <c r="S24" s="193"/>
      <c r="T24" s="193"/>
      <c r="U24" s="195"/>
      <c r="V24" s="78"/>
    </row>
    <row r="25" spans="2:22" ht="60.75" customHeight="1" thickTop="1" thickBot="1" x14ac:dyDescent="0.35">
      <c r="B25" s="77"/>
      <c r="C25" s="79" t="s">
        <v>92</v>
      </c>
      <c r="D25" s="177" t="str">
        <f>$D$21</f>
        <v>DAIRE Eric</v>
      </c>
      <c r="E25" s="177"/>
      <c r="F25" s="177"/>
      <c r="G25" s="178" t="str">
        <f>$G$21</f>
        <v>LECLERC Michel</v>
      </c>
      <c r="H25" s="178"/>
      <c r="I25" s="178"/>
      <c r="J25" s="179" t="str">
        <f>$J$21</f>
        <v>RAOULT Pierre Jean</v>
      </c>
      <c r="K25" s="179"/>
      <c r="L25" s="180"/>
      <c r="M25" s="132" t="s">
        <v>93</v>
      </c>
      <c r="N25" s="181" t="s">
        <v>94</v>
      </c>
      <c r="O25" s="182"/>
      <c r="P25" s="133" t="s">
        <v>95</v>
      </c>
      <c r="Q25" s="82" t="s">
        <v>96</v>
      </c>
      <c r="R25" s="83" t="s">
        <v>97</v>
      </c>
      <c r="S25" s="84" t="s">
        <v>103</v>
      </c>
      <c r="T25" s="84" t="s">
        <v>99</v>
      </c>
      <c r="U25" s="85" t="s">
        <v>100</v>
      </c>
      <c r="V25" s="78"/>
    </row>
    <row r="26" spans="2:22" ht="46.95" customHeight="1" thickTop="1" x14ac:dyDescent="0.3">
      <c r="B26" s="77"/>
      <c r="C26" s="134" t="str">
        <f>IF(ISBLANK('[3]A RENSEIGNER'!B30),"",'[3]A RENSEIGNER'!B30)</f>
        <v>RAOULT Pierre Jean</v>
      </c>
      <c r="D26" s="135">
        <f>IF(ISBLANK('[3]POULE DE 3 '!E46),"",'[3]POULE DE 3 '!E46)</f>
        <v>80</v>
      </c>
      <c r="E26" s="135"/>
      <c r="F26" s="135">
        <f>+'[3]POULE DE 3 '!F46</f>
        <v>19</v>
      </c>
      <c r="G26" s="135">
        <f>IF(ISBLANK('[3]POULE DE 3 '!E29),"",'[3]POULE DE 3 '!E29)</f>
        <v>80</v>
      </c>
      <c r="H26" s="135"/>
      <c r="I26" s="135">
        <f>+'[3]POULE DE 3 '!F29</f>
        <v>34</v>
      </c>
      <c r="J26" s="136"/>
      <c r="K26" s="137"/>
      <c r="L26" s="138"/>
      <c r="M26" s="139">
        <f>IF('[3]POULE DE 3 '!R29=0,"",'[3]POULE DE 3 '!R29)</f>
        <v>160</v>
      </c>
      <c r="N26" s="183">
        <f>IF(ISERROR('[3]POULE DE 3 '!S29),"",'[3]POULE DE 3 '!S29)</f>
        <v>53</v>
      </c>
      <c r="O26" s="184"/>
      <c r="P26" s="140">
        <f>IF(ISERROR('[3]POULE DE 3 '!T29),"",'[3]POULE DE 3 '!T29)</f>
        <v>3.0188679245283021</v>
      </c>
      <c r="Q26" s="185">
        <f>IF(ISERROR('[3]POULE DE 3 '!W29),"",'[3]POULE DE 3 '!W29)</f>
        <v>4</v>
      </c>
      <c r="R26" s="164" t="str">
        <f>IF(ISERROR('[3]POULE DE 3 '!Y29),"",IF(ISBLANK('[3]A RENSEIGNER'!B30),"",IF('[3]POULE DE 3 '!Y29=1,'[3]POULE DE 3 '!Y29&amp;"er",'[3]POULE DE 3 '!Y29&amp;"ème")))</f>
        <v>1er</v>
      </c>
      <c r="S26" s="165">
        <f>IF(ISERROR('[3]POULE DE 3 '!Z29),"",'[3]POULE DE 3 '!Z29)</f>
        <v>8</v>
      </c>
      <c r="T26" s="165">
        <f>+'[3]POULE DE 3 '!AG29</f>
        <v>3</v>
      </c>
      <c r="U26" s="167">
        <f>IF(ISERROR('[3]POULE DE 3 '!AH29),"",'[3]POULE DE 3 '!AH29)</f>
        <v>11</v>
      </c>
      <c r="V26" s="78"/>
    </row>
    <row r="27" spans="2:22" ht="46.95" customHeight="1" x14ac:dyDescent="0.3">
      <c r="B27" s="77"/>
      <c r="C27" s="141" t="str">
        <f>'[3]A RENSEIGNER'!C30</f>
        <v>R1</v>
      </c>
      <c r="D27" s="142"/>
      <c r="E27" s="142">
        <f>'[3]POULE DE 3 '!J46</f>
        <v>2</v>
      </c>
      <c r="F27" s="142"/>
      <c r="G27" s="142"/>
      <c r="H27" s="142">
        <f>'[3]POULE DE 3 '!J29</f>
        <v>2</v>
      </c>
      <c r="I27" s="142"/>
      <c r="J27" s="143"/>
      <c r="K27" s="144"/>
      <c r="L27" s="145"/>
      <c r="M27" s="169" t="s">
        <v>101</v>
      </c>
      <c r="N27" s="170"/>
      <c r="O27" s="171" t="s">
        <v>102</v>
      </c>
      <c r="P27" s="172"/>
      <c r="Q27" s="185"/>
      <c r="R27" s="165"/>
      <c r="S27" s="165"/>
      <c r="T27" s="165"/>
      <c r="U27" s="167"/>
      <c r="V27" s="78"/>
    </row>
    <row r="28" spans="2:22" ht="46.95" customHeight="1" thickBot="1" x14ac:dyDescent="0.35">
      <c r="B28" s="77"/>
      <c r="C28" s="146" t="str">
        <f>'[3]A RENSEIGNER'!D30</f>
        <v>ABASM</v>
      </c>
      <c r="D28" s="147">
        <f>+'[3]POULE DE 3 '!I46</f>
        <v>4.2105263157894735</v>
      </c>
      <c r="E28" s="148"/>
      <c r="F28" s="148">
        <f>IF(ISBLANK('[3]POULE DE 3 '!G46),"",'[3]POULE DE 3 '!G46)</f>
        <v>15</v>
      </c>
      <c r="G28" s="147">
        <f>+'[3]POULE DE 3 '!I29</f>
        <v>2.3529411764705883</v>
      </c>
      <c r="H28" s="148"/>
      <c r="I28" s="148">
        <f>IF(ISBLANK('[3]POULE DE 3 '!G29),"",'[3]POULE DE 3 '!G29)</f>
        <v>14</v>
      </c>
      <c r="J28" s="149"/>
      <c r="K28" s="150"/>
      <c r="L28" s="151"/>
      <c r="M28" s="173">
        <f>IF('[3]POULE DE 3 '!U29=0,"",'[3]POULE DE 3 '!U29)</f>
        <v>4.2105263157894735</v>
      </c>
      <c r="N28" s="174"/>
      <c r="O28" s="175">
        <f>IF('[3]POULE DE 3 '!V29=0,"",'[3]POULE DE 3 '!V29)</f>
        <v>15</v>
      </c>
      <c r="P28" s="176"/>
      <c r="Q28" s="186"/>
      <c r="R28" s="166"/>
      <c r="S28" s="166"/>
      <c r="T28" s="166"/>
      <c r="U28" s="168"/>
      <c r="V28" s="78"/>
    </row>
    <row r="29" spans="2:22" ht="16.2" thickTop="1" x14ac:dyDescent="0.3">
      <c r="B29" s="77"/>
      <c r="C29" s="3"/>
      <c r="D29" s="61"/>
      <c r="E29" s="61"/>
      <c r="F29" s="61"/>
      <c r="G29" s="61"/>
      <c r="H29" s="61"/>
      <c r="I29" s="61"/>
      <c r="J29" s="61"/>
      <c r="K29" s="61"/>
      <c r="L29" s="61"/>
      <c r="M29" s="3"/>
      <c r="N29" s="3"/>
      <c r="O29" s="3"/>
      <c r="P29" s="1"/>
      <c r="Q29" s="1"/>
      <c r="R29" s="1"/>
      <c r="S29" s="1"/>
      <c r="T29" s="1"/>
      <c r="U29" s="1"/>
      <c r="V29" s="78"/>
    </row>
    <row r="30" spans="2:22" ht="16.2" thickBot="1" x14ac:dyDescent="0.35">
      <c r="B30" s="152"/>
      <c r="C30" s="153"/>
      <c r="D30" s="154"/>
      <c r="E30" s="154"/>
      <c r="F30" s="154"/>
      <c r="G30" s="154"/>
      <c r="H30" s="154"/>
      <c r="I30" s="154"/>
      <c r="J30" s="154"/>
      <c r="K30" s="154"/>
      <c r="L30" s="154"/>
      <c r="M30" s="153"/>
      <c r="N30" s="153"/>
      <c r="O30" s="153"/>
      <c r="P30" s="155"/>
      <c r="Q30" s="155"/>
      <c r="R30" s="155"/>
      <c r="S30" s="155"/>
      <c r="T30" s="155"/>
      <c r="U30" s="155"/>
      <c r="V30" s="156"/>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2E0C-E67A-4E5D-9577-CBE976EA8F8A}">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62"/>
    <col min="2" max="2" width="5.21875" style="62" customWidth="1"/>
    <col min="3" max="3" width="29.44140625" style="62" customWidth="1"/>
    <col min="4" max="4" width="12.109375" style="62" customWidth="1"/>
    <col min="5" max="6" width="9.109375" style="62" customWidth="1"/>
    <col min="7" max="7" width="11.6640625" style="62" customWidth="1"/>
    <col min="8" max="8" width="9.44140625" style="62" customWidth="1"/>
    <col min="9" max="9" width="9.109375" style="62" customWidth="1"/>
    <col min="10" max="10" width="11.21875" style="62" customWidth="1"/>
    <col min="11" max="12" width="9.109375" style="62" customWidth="1"/>
    <col min="13" max="13" width="15.21875" style="62" customWidth="1"/>
    <col min="14" max="15" width="10" style="62" customWidth="1"/>
    <col min="16" max="16" width="20.77734375" style="62" customWidth="1"/>
    <col min="17" max="17" width="17.44140625" style="62" customWidth="1"/>
    <col min="18" max="18" width="14.44140625" style="62" customWidth="1"/>
    <col min="19" max="19" width="19.44140625" style="62" customWidth="1"/>
    <col min="20" max="20" width="15.77734375" style="62" customWidth="1"/>
    <col min="21" max="21" width="14.44140625" style="62" customWidth="1"/>
    <col min="22" max="22" width="6.109375" style="62" customWidth="1"/>
    <col min="23" max="16384" width="11.5546875" style="62"/>
  </cols>
  <sheetData>
    <row r="1" spans="2:22" ht="70.95" customHeight="1" thickBot="1" x14ac:dyDescent="0.35">
      <c r="B1" s="1"/>
      <c r="C1" s="3"/>
      <c r="D1" s="61"/>
      <c r="E1" s="61"/>
      <c r="F1" s="61"/>
      <c r="G1" s="61"/>
      <c r="H1" s="61"/>
      <c r="I1" s="61"/>
      <c r="J1" s="61"/>
      <c r="K1" s="61"/>
      <c r="L1" s="61"/>
      <c r="M1" s="3"/>
      <c r="N1" s="3"/>
      <c r="O1" s="3"/>
      <c r="P1" s="1"/>
      <c r="Q1" s="1"/>
      <c r="R1" s="1"/>
      <c r="S1" s="1"/>
      <c r="T1" s="1"/>
      <c r="U1" s="1"/>
      <c r="V1" s="1"/>
    </row>
    <row r="2" spans="2:22" ht="16.2" thickTop="1" x14ac:dyDescent="0.3">
      <c r="B2" s="63"/>
      <c r="C2" s="64"/>
      <c r="D2" s="65"/>
      <c r="E2" s="65"/>
      <c r="F2" s="65"/>
      <c r="G2" s="65"/>
      <c r="H2" s="65"/>
      <c r="I2" s="65"/>
      <c r="J2" s="65"/>
      <c r="K2" s="65"/>
      <c r="L2" s="65"/>
      <c r="M2" s="64"/>
      <c r="N2" s="64"/>
      <c r="O2" s="64"/>
      <c r="P2" s="66"/>
      <c r="Q2" s="66"/>
      <c r="R2" s="66"/>
      <c r="S2" s="66"/>
      <c r="T2" s="66"/>
      <c r="U2" s="66"/>
      <c r="V2" s="67"/>
    </row>
    <row r="3" spans="2:22" ht="36.6" x14ac:dyDescent="0.5">
      <c r="B3" s="68"/>
      <c r="C3" s="224">
        <f>'[2]A RENSEIGNER'!$C$11</f>
        <v>44703</v>
      </c>
      <c r="D3" s="224"/>
      <c r="E3" s="224"/>
      <c r="F3" s="224"/>
      <c r="G3" s="224"/>
      <c r="H3" s="224"/>
      <c r="I3" s="224"/>
      <c r="J3" s="224"/>
      <c r="K3" s="224"/>
      <c r="L3" s="224"/>
      <c r="M3" s="224"/>
      <c r="N3" s="224"/>
      <c r="O3" s="224"/>
      <c r="P3" s="224"/>
      <c r="Q3" s="224"/>
      <c r="R3" s="224"/>
      <c r="S3" s="224"/>
      <c r="T3" s="224"/>
      <c r="U3" s="224"/>
      <c r="V3" s="69"/>
    </row>
    <row r="4" spans="2:22" ht="31.2" x14ac:dyDescent="0.6">
      <c r="B4" s="68"/>
      <c r="C4" s="70"/>
      <c r="D4" s="71"/>
      <c r="E4" s="71"/>
      <c r="F4" s="71"/>
      <c r="G4" s="71"/>
      <c r="H4" s="71"/>
      <c r="I4" s="71"/>
      <c r="J4" s="71"/>
      <c r="K4" s="71"/>
      <c r="L4" s="71"/>
      <c r="M4" s="70"/>
      <c r="N4" s="70"/>
      <c r="O4" s="70"/>
      <c r="P4" s="72"/>
      <c r="Q4" s="72"/>
      <c r="R4" s="72"/>
      <c r="S4" s="72"/>
      <c r="T4" s="73"/>
      <c r="U4" s="73"/>
      <c r="V4" s="69"/>
    </row>
    <row r="5" spans="2:22" ht="36.6" x14ac:dyDescent="0.5">
      <c r="B5" s="68"/>
      <c r="C5" s="214" t="str">
        <f>'[2]A RENSEIGNER'!$C$12</f>
        <v>ABASM</v>
      </c>
      <c r="D5" s="214"/>
      <c r="E5" s="214"/>
      <c r="F5" s="214"/>
      <c r="G5" s="214"/>
      <c r="H5" s="214"/>
      <c r="I5" s="214"/>
      <c r="J5" s="214"/>
      <c r="K5" s="214"/>
      <c r="L5" s="214"/>
      <c r="M5" s="214"/>
      <c r="N5" s="214"/>
      <c r="O5" s="214"/>
      <c r="P5" s="214"/>
      <c r="Q5" s="214"/>
      <c r="R5" s="214"/>
      <c r="S5" s="214"/>
      <c r="T5" s="214"/>
      <c r="U5" s="214"/>
      <c r="V5" s="69"/>
    </row>
    <row r="6" spans="2:22" ht="31.2" x14ac:dyDescent="0.6">
      <c r="B6" s="68"/>
      <c r="C6" s="70"/>
      <c r="D6" s="71"/>
      <c r="E6" s="71"/>
      <c r="F6" s="71"/>
      <c r="G6" s="71"/>
      <c r="H6" s="71"/>
      <c r="I6" s="71"/>
      <c r="J6" s="71"/>
      <c r="K6" s="71"/>
      <c r="L6" s="71"/>
      <c r="M6" s="70"/>
      <c r="N6" s="70"/>
      <c r="O6" s="70"/>
      <c r="P6" s="72"/>
      <c r="Q6" s="72"/>
      <c r="R6" s="72"/>
      <c r="S6" s="72"/>
      <c r="T6" s="73"/>
      <c r="U6" s="73"/>
      <c r="V6" s="69"/>
    </row>
    <row r="7" spans="2:22" ht="36.6" x14ac:dyDescent="0.5">
      <c r="B7" s="68"/>
      <c r="C7" s="214" t="str">
        <f>"MODE DE JEU"&amp;"  "&amp;'[2]A RENSEIGNER'!$C$16</f>
        <v>MODE DE JEU  CADRE</v>
      </c>
      <c r="D7" s="214"/>
      <c r="E7" s="214"/>
      <c r="F7" s="214"/>
      <c r="G7" s="214"/>
      <c r="H7" s="214"/>
      <c r="I7" s="214"/>
      <c r="J7" s="214"/>
      <c r="K7" s="214"/>
      <c r="L7" s="214"/>
      <c r="M7" s="214"/>
      <c r="N7" s="214"/>
      <c r="O7" s="214"/>
      <c r="P7" s="214"/>
      <c r="Q7" s="214"/>
      <c r="R7" s="214"/>
      <c r="S7" s="214"/>
      <c r="T7" s="214"/>
      <c r="U7" s="214"/>
      <c r="V7" s="69"/>
    </row>
    <row r="8" spans="2:22" ht="31.2" x14ac:dyDescent="0.6">
      <c r="B8" s="68"/>
      <c r="C8" s="70"/>
      <c r="D8" s="70"/>
      <c r="E8" s="70"/>
      <c r="F8" s="70"/>
      <c r="G8" s="70"/>
      <c r="H8" s="70"/>
      <c r="I8" s="70"/>
      <c r="J8" s="70"/>
      <c r="K8" s="70"/>
      <c r="L8" s="70"/>
      <c r="M8" s="70"/>
      <c r="N8" s="70"/>
      <c r="O8" s="70"/>
      <c r="P8" s="70"/>
      <c r="Q8" s="70"/>
      <c r="R8" s="70"/>
      <c r="S8" s="72"/>
      <c r="T8" s="73"/>
      <c r="U8" s="73"/>
      <c r="V8" s="69"/>
    </row>
    <row r="9" spans="2:22" ht="36.6" x14ac:dyDescent="0.5">
      <c r="B9" s="68"/>
      <c r="C9" s="214" t="str">
        <f>"CATEGORIE"&amp;"  "&amp;'[2]A RENSEIGNER'!$C$17</f>
        <v>CATEGORIE  R1</v>
      </c>
      <c r="D9" s="214"/>
      <c r="E9" s="214"/>
      <c r="F9" s="214"/>
      <c r="G9" s="214"/>
      <c r="H9" s="214"/>
      <c r="I9" s="214"/>
      <c r="J9" s="214"/>
      <c r="K9" s="214"/>
      <c r="L9" s="214"/>
      <c r="M9" s="214"/>
      <c r="N9" s="214"/>
      <c r="O9" s="214"/>
      <c r="P9" s="214"/>
      <c r="Q9" s="214"/>
      <c r="R9" s="214"/>
      <c r="S9" s="214"/>
      <c r="T9" s="214"/>
      <c r="U9" s="214"/>
      <c r="V9" s="74"/>
    </row>
    <row r="10" spans="2:22" ht="31.2" x14ac:dyDescent="0.3">
      <c r="B10" s="75"/>
      <c r="C10" s="70"/>
      <c r="D10" s="70"/>
      <c r="E10" s="70"/>
      <c r="F10" s="70"/>
      <c r="G10" s="70"/>
      <c r="H10" s="70"/>
      <c r="I10" s="70"/>
      <c r="J10" s="70"/>
      <c r="K10" s="70"/>
      <c r="L10" s="70"/>
      <c r="M10" s="70"/>
      <c r="N10" s="70"/>
      <c r="O10" s="70"/>
      <c r="P10" s="70"/>
      <c r="Q10" s="70"/>
      <c r="R10" s="70"/>
      <c r="S10" s="70"/>
      <c r="T10" s="76"/>
      <c r="U10" s="76"/>
      <c r="V10" s="74"/>
    </row>
    <row r="11" spans="2:22" ht="36.6" x14ac:dyDescent="0.5">
      <c r="B11" s="68"/>
      <c r="C11" s="214" t="str">
        <f>"TOURNOI N°"&amp;"  "&amp;'[2]A RENSEIGNER'!$C$14</f>
        <v>TOURNOI N°  3</v>
      </c>
      <c r="D11" s="214"/>
      <c r="E11" s="214"/>
      <c r="F11" s="214"/>
      <c r="G11" s="214"/>
      <c r="H11" s="214"/>
      <c r="I11" s="214"/>
      <c r="J11" s="214"/>
      <c r="K11" s="214"/>
      <c r="L11" s="214"/>
      <c r="M11" s="214"/>
      <c r="N11" s="214"/>
      <c r="O11" s="214"/>
      <c r="P11" s="214"/>
      <c r="Q11" s="214"/>
      <c r="R11" s="214"/>
      <c r="S11" s="214"/>
      <c r="T11" s="214"/>
      <c r="U11" s="214"/>
      <c r="V11" s="69"/>
    </row>
    <row r="12" spans="2:22" ht="31.2" x14ac:dyDescent="0.6">
      <c r="B12" s="68"/>
      <c r="C12" s="70"/>
      <c r="D12" s="71"/>
      <c r="E12" s="71"/>
      <c r="F12" s="71"/>
      <c r="G12" s="71"/>
      <c r="H12" s="71"/>
      <c r="I12" s="71"/>
      <c r="J12" s="71"/>
      <c r="K12" s="71"/>
      <c r="L12" s="71"/>
      <c r="M12" s="70"/>
      <c r="N12" s="70"/>
      <c r="O12" s="70"/>
      <c r="P12" s="72"/>
      <c r="Q12" s="72"/>
      <c r="R12" s="72"/>
      <c r="S12" s="72"/>
      <c r="T12" s="73"/>
      <c r="U12" s="73"/>
      <c r="V12" s="69"/>
    </row>
    <row r="13" spans="2:22" ht="36.6" x14ac:dyDescent="0.5">
      <c r="B13" s="68"/>
      <c r="C13" s="214" t="str">
        <f>"POULE n°"&amp;"  "&amp;'[2]A RENSEIGNER'!$C$15</f>
        <v>POULE n°  1</v>
      </c>
      <c r="D13" s="214"/>
      <c r="E13" s="214"/>
      <c r="F13" s="214"/>
      <c r="G13" s="214"/>
      <c r="H13" s="214"/>
      <c r="I13" s="214"/>
      <c r="J13" s="214"/>
      <c r="K13" s="214"/>
      <c r="L13" s="214"/>
      <c r="M13" s="214"/>
      <c r="N13" s="214"/>
      <c r="O13" s="214"/>
      <c r="P13" s="214"/>
      <c r="Q13" s="214"/>
      <c r="R13" s="214"/>
      <c r="S13" s="214"/>
      <c r="T13" s="214"/>
      <c r="U13" s="214"/>
      <c r="V13" s="69"/>
    </row>
    <row r="14" spans="2:22" ht="31.2" x14ac:dyDescent="0.6">
      <c r="B14" s="68"/>
      <c r="C14" s="70"/>
      <c r="D14" s="70"/>
      <c r="E14" s="70"/>
      <c r="F14" s="70"/>
      <c r="G14" s="70"/>
      <c r="H14" s="70"/>
      <c r="I14" s="70"/>
      <c r="J14" s="70"/>
      <c r="K14" s="70"/>
      <c r="L14" s="70"/>
      <c r="M14" s="70"/>
      <c r="N14" s="70"/>
      <c r="O14" s="70"/>
      <c r="P14" s="70"/>
      <c r="Q14" s="70"/>
      <c r="R14" s="70"/>
      <c r="S14" s="72"/>
      <c r="T14" s="73"/>
      <c r="U14" s="73"/>
      <c r="V14" s="69"/>
    </row>
    <row r="15" spans="2:22" ht="36.6" x14ac:dyDescent="0.5">
      <c r="B15" s="68"/>
      <c r="C15" s="214" t="s">
        <v>91</v>
      </c>
      <c r="D15" s="214"/>
      <c r="E15" s="214"/>
      <c r="F15" s="214"/>
      <c r="G15" s="214"/>
      <c r="H15" s="214"/>
      <c r="I15" s="214"/>
      <c r="J15" s="214"/>
      <c r="K15" s="214"/>
      <c r="L15" s="214"/>
      <c r="M15" s="214"/>
      <c r="N15" s="214"/>
      <c r="O15" s="214"/>
      <c r="P15" s="214"/>
      <c r="Q15" s="214"/>
      <c r="R15" s="214"/>
      <c r="S15" s="214"/>
      <c r="T15" s="214"/>
      <c r="U15" s="214"/>
      <c r="V15" s="69"/>
    </row>
    <row r="16" spans="2:22" ht="16.2" thickBot="1" x14ac:dyDescent="0.35">
      <c r="B16" s="77"/>
      <c r="C16" s="3"/>
      <c r="D16" s="61"/>
      <c r="E16" s="61"/>
      <c r="F16" s="61"/>
      <c r="G16" s="61"/>
      <c r="H16" s="61"/>
      <c r="I16" s="61"/>
      <c r="J16" s="61"/>
      <c r="K16" s="61"/>
      <c r="L16" s="61"/>
      <c r="M16" s="3"/>
      <c r="N16" s="3"/>
      <c r="O16" s="3"/>
      <c r="P16" s="1"/>
      <c r="Q16" s="1"/>
      <c r="R16" s="1"/>
      <c r="S16" s="1"/>
      <c r="T16" s="1"/>
      <c r="U16" s="1"/>
      <c r="V16" s="78"/>
    </row>
    <row r="17" spans="2:22" ht="60.75" customHeight="1" thickTop="1" thickBot="1" x14ac:dyDescent="0.35">
      <c r="B17" s="77"/>
      <c r="C17" s="79" t="s">
        <v>92</v>
      </c>
      <c r="D17" s="177" t="str">
        <f>C18</f>
        <v>PEYROLE Philippe</v>
      </c>
      <c r="E17" s="177"/>
      <c r="F17" s="177"/>
      <c r="G17" s="178" t="str">
        <f>C22</f>
        <v>BOISSET Jean-Pierre</v>
      </c>
      <c r="H17" s="178"/>
      <c r="I17" s="178"/>
      <c r="J17" s="179" t="str">
        <f>C26</f>
        <v>KEREBEL Eric</v>
      </c>
      <c r="K17" s="179"/>
      <c r="L17" s="180"/>
      <c r="M17" s="80" t="s">
        <v>93</v>
      </c>
      <c r="N17" s="215" t="s">
        <v>94</v>
      </c>
      <c r="O17" s="216"/>
      <c r="P17" s="81" t="s">
        <v>95</v>
      </c>
      <c r="Q17" s="82" t="s">
        <v>96</v>
      </c>
      <c r="R17" s="83" t="s">
        <v>97</v>
      </c>
      <c r="S17" s="84" t="s">
        <v>98</v>
      </c>
      <c r="T17" s="84" t="s">
        <v>99</v>
      </c>
      <c r="U17" s="85" t="s">
        <v>100</v>
      </c>
      <c r="V17" s="78"/>
    </row>
    <row r="18" spans="2:22" ht="45" customHeight="1" thickTop="1" x14ac:dyDescent="0.3">
      <c r="B18" s="77"/>
      <c r="C18" s="86" t="str">
        <f>IF(ISBLANK('[2]A RENSEIGNER'!B28),"",'[2]A RENSEIGNER'!B28)</f>
        <v>PEYROLE Philippe</v>
      </c>
      <c r="D18" s="87"/>
      <c r="E18" s="88"/>
      <c r="F18" s="89"/>
      <c r="G18" s="90">
        <f>IF(ISBLANK('[2]POULE DE 3 '!E36),"",'[2]POULE DE 3 '!E36)</f>
        <v>80</v>
      </c>
      <c r="H18" s="90"/>
      <c r="I18" s="90">
        <f>IF(ISBLANK('[2]POULE DE 3 '!F36),"",'[2]POULE DE 3 '!F36)</f>
        <v>25</v>
      </c>
      <c r="J18" s="90">
        <f>IF(ISBLANK('[2]POULE DE 3 '!E44),"",'[2]POULE DE 3 '!E44)</f>
        <v>80</v>
      </c>
      <c r="K18" s="90"/>
      <c r="L18" s="91">
        <f>IF(ISBLANK('[2]POULE DE 3 '!F44),"",'[2]POULE DE 3 '!F44)</f>
        <v>34</v>
      </c>
      <c r="M18" s="92">
        <f>IF('[2]POULE DE 3 '!R27=0,"",'[2]POULE DE 3 '!R27)</f>
        <v>160</v>
      </c>
      <c r="N18" s="217">
        <f>IF('[2]POULE DE 3 '!S27=0,"",'[2]POULE DE 3 '!S27)</f>
        <v>59</v>
      </c>
      <c r="O18" s="218"/>
      <c r="P18" s="93">
        <f>IF(ISERROR('[2]POULE DE 3 '!T27),"",'[2]POULE DE 3 '!T27)</f>
        <v>2.7118644067796609</v>
      </c>
      <c r="Q18" s="219">
        <f>IF(ISERROR('[2]POULE DE 3 '!W27),"",'[2]POULE DE 3 '!W27)</f>
        <v>4</v>
      </c>
      <c r="R18" s="221" t="str">
        <f>IF(ISERROR('[2]POULE DE 3 '!Y27),"",IF(ISBLANK('[2]A RENSEIGNER'!B28),"",IF('[2]POULE DE 3 '!Y27=1,'[2]POULE DE 3 '!Y27&amp;"er",'[2]POULE DE 3 '!Y27&amp;"ème")))</f>
        <v>1er</v>
      </c>
      <c r="S18" s="222">
        <f>IF(ISERROR('[2]POULE DE 3 '!Z27),"",'[2]POULE DE 3 '!Z27)</f>
        <v>8</v>
      </c>
      <c r="T18" s="222">
        <f>IF(ISBLANK(C18),"",'[2]POULE DE 3 '!AG27)</f>
        <v>2</v>
      </c>
      <c r="U18" s="202">
        <f>IF(ISERROR('[2]POULE DE 3 '!AH27),"",'[2]POULE DE 3 '!AH27)</f>
        <v>10</v>
      </c>
      <c r="V18" s="78"/>
    </row>
    <row r="19" spans="2:22" ht="45" customHeight="1" x14ac:dyDescent="0.3">
      <c r="B19" s="77"/>
      <c r="C19" s="94" t="str">
        <f>'[2]A RENSEIGNER'!C28</f>
        <v>R1</v>
      </c>
      <c r="D19" s="95"/>
      <c r="E19" s="96"/>
      <c r="F19" s="97"/>
      <c r="G19" s="98"/>
      <c r="H19" s="98">
        <f>'[2]POULE DE 3 '!J36</f>
        <v>2</v>
      </c>
      <c r="I19" s="98"/>
      <c r="J19" s="98"/>
      <c r="K19" s="98">
        <f>'[2]POULE DE 3 '!J44</f>
        <v>2</v>
      </c>
      <c r="L19" s="99"/>
      <c r="M19" s="204" t="s">
        <v>101</v>
      </c>
      <c r="N19" s="205"/>
      <c r="O19" s="206" t="s">
        <v>102</v>
      </c>
      <c r="P19" s="207"/>
      <c r="Q19" s="219"/>
      <c r="R19" s="222"/>
      <c r="S19" s="222"/>
      <c r="T19" s="222"/>
      <c r="U19" s="202"/>
      <c r="V19" s="78"/>
    </row>
    <row r="20" spans="2:22" ht="45" customHeight="1" thickBot="1" x14ac:dyDescent="0.35">
      <c r="B20" s="77"/>
      <c r="C20" s="100" t="str">
        <f>'[2]A RENSEIGNER'!D28</f>
        <v>LIVRY</v>
      </c>
      <c r="D20" s="101"/>
      <c r="E20" s="102"/>
      <c r="F20" s="103"/>
      <c r="G20" s="104">
        <f>+'[2]POULE DE 3 '!I36</f>
        <v>3.2</v>
      </c>
      <c r="H20" s="105"/>
      <c r="I20" s="105">
        <f>IF(ISBLANK('[2]POULE DE 3 '!G36),"",'[2]POULE DE 3 '!G36)</f>
        <v>15</v>
      </c>
      <c r="J20" s="104">
        <f>+'[2]POULE DE 3 '!I44</f>
        <v>2.3529411764705883</v>
      </c>
      <c r="K20" s="105"/>
      <c r="L20" s="106">
        <f>IF(ISBLANK('[2]POULE DE 3 '!G44),"",'[2]POULE DE 3 '!G44)</f>
        <v>15</v>
      </c>
      <c r="M20" s="208">
        <f>IF('[2]POULE DE 3 '!U27=0,"",'[2]POULE DE 3 '!U27)</f>
        <v>3.2</v>
      </c>
      <c r="N20" s="209"/>
      <c r="O20" s="210">
        <f>IF('[2]POULE DE 3 '!V27=0,"",'[2]POULE DE 3 '!V27)</f>
        <v>15</v>
      </c>
      <c r="P20" s="211"/>
      <c r="Q20" s="220"/>
      <c r="R20" s="223"/>
      <c r="S20" s="223"/>
      <c r="T20" s="223"/>
      <c r="U20" s="203"/>
      <c r="V20" s="78"/>
    </row>
    <row r="21" spans="2:22" ht="60.75" customHeight="1" thickTop="1" thickBot="1" x14ac:dyDescent="0.35">
      <c r="B21" s="77"/>
      <c r="C21" s="79" t="s">
        <v>92</v>
      </c>
      <c r="D21" s="177" t="str">
        <f>D17</f>
        <v>PEYROLE Philippe</v>
      </c>
      <c r="E21" s="177"/>
      <c r="F21" s="177"/>
      <c r="G21" s="178" t="str">
        <f>G17</f>
        <v>BOISSET Jean-Pierre</v>
      </c>
      <c r="H21" s="178"/>
      <c r="I21" s="178"/>
      <c r="J21" s="179" t="str">
        <f>J17</f>
        <v>KEREBEL Eric</v>
      </c>
      <c r="K21" s="179"/>
      <c r="L21" s="180"/>
      <c r="M21" s="107" t="s">
        <v>93</v>
      </c>
      <c r="N21" s="212" t="s">
        <v>94</v>
      </c>
      <c r="O21" s="213"/>
      <c r="P21" s="108" t="s">
        <v>95</v>
      </c>
      <c r="Q21" s="82" t="s">
        <v>96</v>
      </c>
      <c r="R21" s="83" t="s">
        <v>97</v>
      </c>
      <c r="S21" s="84" t="s">
        <v>103</v>
      </c>
      <c r="T21" s="84" t="s">
        <v>99</v>
      </c>
      <c r="U21" s="85" t="s">
        <v>100</v>
      </c>
      <c r="V21" s="78"/>
    </row>
    <row r="22" spans="2:22" ht="43.95" customHeight="1" thickTop="1" x14ac:dyDescent="0.3">
      <c r="B22" s="77"/>
      <c r="C22" s="109" t="str">
        <f>IF(ISBLANK('[2]A RENSEIGNER'!B29),"",'[2]A RENSEIGNER'!B29)</f>
        <v>BOISSET Jean-Pierre</v>
      </c>
      <c r="D22" s="110">
        <f>IF(ISBLANK('[2]POULE DE 3 '!E37),"",'[2]POULE DE 3 '!E37)</f>
        <v>47</v>
      </c>
      <c r="E22" s="110"/>
      <c r="F22" s="110">
        <f>IF(ISBLANK('[2]POULE DE 3 '!F37),"",'[2]POULE DE 3 '!F37)</f>
        <v>25</v>
      </c>
      <c r="G22" s="111"/>
      <c r="H22" s="112"/>
      <c r="I22" s="113"/>
      <c r="J22" s="110">
        <f>IF(ISBLANK('[2]POULE DE 3 '!E28),"",'[2]POULE DE 3 '!E28)</f>
        <v>28</v>
      </c>
      <c r="K22" s="110"/>
      <c r="L22" s="114">
        <f>IF(ISBLANK('[2]POULE DE 3 '!F28),"",'[2]POULE DE 3 '!F28)</f>
        <v>35</v>
      </c>
      <c r="M22" s="115">
        <f>IF('[2]POULE DE 3 '!R28=0,"",'[2]POULE DE 3 '!R28)</f>
        <v>75</v>
      </c>
      <c r="N22" s="187">
        <f>IF(ISERROR('[2]POULE DE 3 '!S28),"",'[2]POULE DE 3 '!S28)</f>
        <v>60</v>
      </c>
      <c r="O22" s="188"/>
      <c r="P22" s="116">
        <f>IF(ISERROR('[2]POULE DE 3 '!T28),"",'[2]POULE DE 3 '!T28)</f>
        <v>1.25</v>
      </c>
      <c r="Q22" s="189">
        <f>IF(ISERROR('[2]POULE DE 3 '!W28),"",'[2]POULE DE 3 '!W28)</f>
        <v>0</v>
      </c>
      <c r="R22" s="191" t="str">
        <f>IF(ISERROR('[2]POULE DE 3 '!Y28),"",IF(ISBLANK('[2]A RENSEIGNER'!B29),"",IF('[2]POULE DE 3 '!Y28=1,'[2]POULE DE 3 '!Y28&amp;"er",'[2]POULE DE 3 '!Y28&amp;"ème")))</f>
        <v>3ème</v>
      </c>
      <c r="S22" s="192">
        <f>IF(ISERROR('[2]POULE DE 3 '!Z28),"",'[2]POULE DE 3 '!Z28)</f>
        <v>3</v>
      </c>
      <c r="T22" s="192">
        <f>+'[2]POULE DE 3 '!AG28</f>
        <v>0</v>
      </c>
      <c r="U22" s="194">
        <f>IF(ISERROR('[2]POULE DE 3 '!AH28),"",'[2]POULE DE 3 '!AH28)</f>
        <v>3</v>
      </c>
      <c r="V22" s="78"/>
    </row>
    <row r="23" spans="2:22" ht="43.95" customHeight="1" x14ac:dyDescent="0.3">
      <c r="B23" s="77"/>
      <c r="C23" s="117" t="str">
        <f>'[2]A RENSEIGNER'!C29</f>
        <v>R1</v>
      </c>
      <c r="D23" s="118"/>
      <c r="E23" s="118">
        <f>'[2]POULE DE 3 '!J37</f>
        <v>0</v>
      </c>
      <c r="F23" s="118"/>
      <c r="G23" s="119"/>
      <c r="H23" s="120"/>
      <c r="I23" s="121"/>
      <c r="J23" s="118"/>
      <c r="K23" s="118">
        <f>'[2]POULE DE 3 '!J28</f>
        <v>0</v>
      </c>
      <c r="L23" s="122"/>
      <c r="M23" s="196" t="s">
        <v>101</v>
      </c>
      <c r="N23" s="197"/>
      <c r="O23" s="123"/>
      <c r="P23" s="124" t="s">
        <v>102</v>
      </c>
      <c r="Q23" s="189"/>
      <c r="R23" s="192"/>
      <c r="S23" s="192"/>
      <c r="T23" s="192"/>
      <c r="U23" s="194"/>
      <c r="V23" s="78"/>
    </row>
    <row r="24" spans="2:22" ht="43.95" customHeight="1" thickBot="1" x14ac:dyDescent="0.35">
      <c r="B24" s="77"/>
      <c r="C24" s="125" t="str">
        <f>'[2]A RENSEIGNER'!D29</f>
        <v>ABASM</v>
      </c>
      <c r="D24" s="126">
        <f>+'[2]POULE DE 3 '!I37</f>
        <v>1.88</v>
      </c>
      <c r="E24" s="127"/>
      <c r="F24" s="127">
        <f>IF(ISBLANK('[2]POULE DE 3 '!G37),"",'[2]POULE DE 3 '!G37)</f>
        <v>10</v>
      </c>
      <c r="G24" s="128"/>
      <c r="H24" s="129"/>
      <c r="I24" s="130"/>
      <c r="J24" s="126">
        <f>+'[2]POULE DE 3 '!I28</f>
        <v>0.8</v>
      </c>
      <c r="K24" s="127"/>
      <c r="L24" s="131">
        <f>IF(ISBLANK('[2]POULE DE 3 '!G28),"",'[2]POULE DE 3 '!G28)</f>
        <v>5</v>
      </c>
      <c r="M24" s="198" t="str">
        <f>IF('[2]POULE DE 3 '!U28=0,"",'[2]POULE DE 3 '!U28)</f>
        <v/>
      </c>
      <c r="N24" s="199"/>
      <c r="O24" s="200">
        <f>IF('[2]POULE DE 3 '!V28=0,"",'[2]POULE DE 3 '!V28)</f>
        <v>10</v>
      </c>
      <c r="P24" s="201"/>
      <c r="Q24" s="190"/>
      <c r="R24" s="193"/>
      <c r="S24" s="193"/>
      <c r="T24" s="193"/>
      <c r="U24" s="195"/>
      <c r="V24" s="78"/>
    </row>
    <row r="25" spans="2:22" ht="60.75" customHeight="1" thickTop="1" thickBot="1" x14ac:dyDescent="0.35">
      <c r="B25" s="77"/>
      <c r="C25" s="79" t="s">
        <v>92</v>
      </c>
      <c r="D25" s="177" t="str">
        <f>$D$21</f>
        <v>PEYROLE Philippe</v>
      </c>
      <c r="E25" s="177"/>
      <c r="F25" s="177"/>
      <c r="G25" s="178" t="str">
        <f>$G$21</f>
        <v>BOISSET Jean-Pierre</v>
      </c>
      <c r="H25" s="178"/>
      <c r="I25" s="178"/>
      <c r="J25" s="179" t="str">
        <f>$J$21</f>
        <v>KEREBEL Eric</v>
      </c>
      <c r="K25" s="179"/>
      <c r="L25" s="180"/>
      <c r="M25" s="132" t="s">
        <v>93</v>
      </c>
      <c r="N25" s="181" t="s">
        <v>94</v>
      </c>
      <c r="O25" s="182"/>
      <c r="P25" s="133" t="s">
        <v>95</v>
      </c>
      <c r="Q25" s="82" t="s">
        <v>96</v>
      </c>
      <c r="R25" s="83" t="s">
        <v>97</v>
      </c>
      <c r="S25" s="84" t="s">
        <v>103</v>
      </c>
      <c r="T25" s="84" t="s">
        <v>99</v>
      </c>
      <c r="U25" s="85" t="s">
        <v>100</v>
      </c>
      <c r="V25" s="78"/>
    </row>
    <row r="26" spans="2:22" ht="46.95" customHeight="1" thickTop="1" x14ac:dyDescent="0.3">
      <c r="B26" s="77"/>
      <c r="C26" s="134" t="str">
        <f>IF(ISBLANK('[2]A RENSEIGNER'!B30),"",'[2]A RENSEIGNER'!B30)</f>
        <v>KEREBEL Eric</v>
      </c>
      <c r="D26" s="135">
        <f>IF(ISBLANK('[2]POULE DE 3 '!E46),"",'[2]POULE DE 3 '!E46)</f>
        <v>51</v>
      </c>
      <c r="E26" s="135"/>
      <c r="F26" s="135">
        <f>+'[2]POULE DE 3 '!F46</f>
        <v>34</v>
      </c>
      <c r="G26" s="135">
        <f>IF(ISBLANK('[2]POULE DE 3 '!E29),"",'[2]POULE DE 3 '!E29)</f>
        <v>68</v>
      </c>
      <c r="H26" s="135"/>
      <c r="I26" s="135">
        <f>+'[2]POULE DE 3 '!F29</f>
        <v>35</v>
      </c>
      <c r="J26" s="136"/>
      <c r="K26" s="137"/>
      <c r="L26" s="138"/>
      <c r="M26" s="139">
        <f>IF('[2]POULE DE 3 '!R29=0,"",'[2]POULE DE 3 '!R29)</f>
        <v>119</v>
      </c>
      <c r="N26" s="183">
        <f>IF(ISERROR('[2]POULE DE 3 '!S29),"",'[2]POULE DE 3 '!S29)</f>
        <v>69</v>
      </c>
      <c r="O26" s="184"/>
      <c r="P26" s="140">
        <f>IF(ISERROR('[2]POULE DE 3 '!T29),"",'[2]POULE DE 3 '!T29)</f>
        <v>1.7246376811594204</v>
      </c>
      <c r="Q26" s="185">
        <f>IF(ISERROR('[2]POULE DE 3 '!W29),"",'[2]POULE DE 3 '!W29)</f>
        <v>2</v>
      </c>
      <c r="R26" s="164" t="str">
        <f>IF(ISERROR('[2]POULE DE 3 '!Y29),"",IF(ISBLANK('[2]A RENSEIGNER'!B30),"",IF('[2]POULE DE 3 '!Y29=1,'[2]POULE DE 3 '!Y29&amp;"er",'[2]POULE DE 3 '!Y29&amp;"ème")))</f>
        <v>2ème</v>
      </c>
      <c r="S26" s="165">
        <f>IF(ISERROR('[2]POULE DE 3 '!Z29),"",'[2]POULE DE 3 '!Z29)</f>
        <v>5</v>
      </c>
      <c r="T26" s="165">
        <f>+'[2]POULE DE 3 '!AG29</f>
        <v>1</v>
      </c>
      <c r="U26" s="167">
        <f>IF(ISERROR('[2]POULE DE 3 '!AH29),"",'[2]POULE DE 3 '!AH29)</f>
        <v>6</v>
      </c>
      <c r="V26" s="78"/>
    </row>
    <row r="27" spans="2:22" ht="46.95" customHeight="1" x14ac:dyDescent="0.3">
      <c r="B27" s="77"/>
      <c r="C27" s="141" t="str">
        <f>'[2]A RENSEIGNER'!C30</f>
        <v>R1</v>
      </c>
      <c r="D27" s="142"/>
      <c r="E27" s="142">
        <f>'[2]POULE DE 3 '!J46</f>
        <v>0</v>
      </c>
      <c r="F27" s="142"/>
      <c r="G27" s="142"/>
      <c r="H27" s="142">
        <f>'[2]POULE DE 3 '!J29</f>
        <v>2</v>
      </c>
      <c r="I27" s="142"/>
      <c r="J27" s="143"/>
      <c r="K27" s="144"/>
      <c r="L27" s="145"/>
      <c r="M27" s="169" t="s">
        <v>101</v>
      </c>
      <c r="N27" s="170"/>
      <c r="O27" s="171" t="s">
        <v>102</v>
      </c>
      <c r="P27" s="172"/>
      <c r="Q27" s="185"/>
      <c r="R27" s="165"/>
      <c r="S27" s="165"/>
      <c r="T27" s="165"/>
      <c r="U27" s="167"/>
      <c r="V27" s="78"/>
    </row>
    <row r="28" spans="2:22" ht="46.95" customHeight="1" thickBot="1" x14ac:dyDescent="0.35">
      <c r="B28" s="77"/>
      <c r="C28" s="146" t="str">
        <f>'[2]A RENSEIGNER'!D30</f>
        <v>ABASM</v>
      </c>
      <c r="D28" s="147">
        <f>+'[2]POULE DE 3 '!I46</f>
        <v>1.5</v>
      </c>
      <c r="E28" s="148"/>
      <c r="F28" s="148">
        <f>IF(ISBLANK('[2]POULE DE 3 '!G46),"",'[2]POULE DE 3 '!G46)</f>
        <v>6</v>
      </c>
      <c r="G28" s="147">
        <f>+'[2]POULE DE 3 '!I29</f>
        <v>1.9428571428571428</v>
      </c>
      <c r="H28" s="148"/>
      <c r="I28" s="148">
        <f>IF(ISBLANK('[2]POULE DE 3 '!G29),"",'[2]POULE DE 3 '!G29)</f>
        <v>9</v>
      </c>
      <c r="J28" s="149"/>
      <c r="K28" s="150"/>
      <c r="L28" s="151"/>
      <c r="M28" s="173">
        <f>IF('[2]POULE DE 3 '!U29=0,"",'[2]POULE DE 3 '!U29)</f>
        <v>1.9428571428571428</v>
      </c>
      <c r="N28" s="174"/>
      <c r="O28" s="175">
        <f>IF('[2]POULE DE 3 '!V29=0,"",'[2]POULE DE 3 '!V29)</f>
        <v>9</v>
      </c>
      <c r="P28" s="176"/>
      <c r="Q28" s="186"/>
      <c r="R28" s="166"/>
      <c r="S28" s="166"/>
      <c r="T28" s="166"/>
      <c r="U28" s="168"/>
      <c r="V28" s="78"/>
    </row>
    <row r="29" spans="2:22" ht="16.2" thickTop="1" x14ac:dyDescent="0.3">
      <c r="B29" s="77"/>
      <c r="C29" s="3"/>
      <c r="D29" s="61"/>
      <c r="E29" s="61"/>
      <c r="F29" s="61"/>
      <c r="G29" s="61"/>
      <c r="H29" s="61"/>
      <c r="I29" s="61"/>
      <c r="J29" s="61"/>
      <c r="K29" s="61"/>
      <c r="L29" s="61"/>
      <c r="M29" s="3"/>
      <c r="N29" s="3"/>
      <c r="O29" s="3"/>
      <c r="P29" s="1"/>
      <c r="Q29" s="1"/>
      <c r="R29" s="1"/>
      <c r="S29" s="1"/>
      <c r="T29" s="1"/>
      <c r="U29" s="1"/>
      <c r="V29" s="78"/>
    </row>
    <row r="30" spans="2:22" ht="16.2" thickBot="1" x14ac:dyDescent="0.35">
      <c r="B30" s="152"/>
      <c r="C30" s="153"/>
      <c r="D30" s="154"/>
      <c r="E30" s="154"/>
      <c r="F30" s="154"/>
      <c r="G30" s="154"/>
      <c r="H30" s="154"/>
      <c r="I30" s="154"/>
      <c r="J30" s="154"/>
      <c r="K30" s="154"/>
      <c r="L30" s="154"/>
      <c r="M30" s="153"/>
      <c r="N30" s="153"/>
      <c r="O30" s="153"/>
      <c r="P30" s="155"/>
      <c r="Q30" s="155"/>
      <c r="R30" s="155"/>
      <c r="S30" s="155"/>
      <c r="T30" s="155"/>
      <c r="U30" s="155"/>
      <c r="V30" s="156"/>
    </row>
    <row r="31" spans="2:22" ht="16.2" thickTop="1" x14ac:dyDescent="0.3"/>
  </sheetData>
  <sheetProtection password="CD5D" sheet="1" objects="1" scenarios="1"/>
  <mergeCells count="48">
    <mergeCell ref="C13:U13"/>
    <mergeCell ref="C3:U3"/>
    <mergeCell ref="C5:U5"/>
    <mergeCell ref="C7:U7"/>
    <mergeCell ref="C9:U9"/>
    <mergeCell ref="C11:U11"/>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U22:U24"/>
    <mergeCell ref="M23:N23"/>
    <mergeCell ref="M24:N24"/>
    <mergeCell ref="O24:P24"/>
    <mergeCell ref="U18:U20"/>
    <mergeCell ref="M19:N19"/>
    <mergeCell ref="O19:P19"/>
    <mergeCell ref="M20:N20"/>
    <mergeCell ref="O20:P20"/>
    <mergeCell ref="N22:O22"/>
    <mergeCell ref="Q22:Q24"/>
    <mergeCell ref="R22:R24"/>
    <mergeCell ref="S22:S24"/>
    <mergeCell ref="T22:T24"/>
    <mergeCell ref="D25:F25"/>
    <mergeCell ref="G25:I25"/>
    <mergeCell ref="J25:L25"/>
    <mergeCell ref="N25:O25"/>
    <mergeCell ref="N26:O26"/>
    <mergeCell ref="R26:R28"/>
    <mergeCell ref="S26:S28"/>
    <mergeCell ref="T26:T28"/>
    <mergeCell ref="U26:U28"/>
    <mergeCell ref="M27:N27"/>
    <mergeCell ref="O27:P27"/>
    <mergeCell ref="M28:N28"/>
    <mergeCell ref="O28:P28"/>
    <mergeCell ref="Q26:Q28"/>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8CC4D-25A1-4DD2-96B1-9C9A120B0E33}">
  <sheetPr>
    <pageSetUpPr fitToPage="1"/>
  </sheetPr>
  <dimension ref="A2:EB140"/>
  <sheetViews>
    <sheetView tabSelected="1" topLeftCell="A5" zoomScale="92" zoomScaleNormal="92" workbookViewId="0">
      <selection activeCell="W5" sqref="W1:W1048576"/>
    </sheetView>
  </sheetViews>
  <sheetFormatPr baseColWidth="10" defaultColWidth="10.6640625" defaultRowHeight="15.6" outlineLevelCol="1" x14ac:dyDescent="0.3"/>
  <cols>
    <col min="1" max="1" width="10.33203125" style="1" bestFit="1" customWidth="1"/>
    <col min="2" max="2" width="21.6640625" style="1" hidden="1" customWidth="1" outlineLevel="1"/>
    <col min="3" max="3" width="18.6640625" style="2" bestFit="1" customWidth="1" collapsed="1"/>
    <col min="4" max="4" width="13.88671875" style="2" customWidth="1"/>
    <col min="5" max="5" width="9.332031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3" customWidth="1" collapsed="1"/>
    <col min="12" max="12" width="9" style="3" hidden="1" customWidth="1" outlineLevel="1"/>
    <col min="13" max="13" width="10.33203125" style="3" hidden="1" customWidth="1" outlineLevel="1"/>
    <col min="14" max="14" width="12.88671875" style="4" hidden="1" customWidth="1" outlineLevel="1"/>
    <col min="15" max="15" width="12.109375" style="3" hidden="1" customWidth="1" outlineLevel="1"/>
    <col min="16" max="16" width="12.6640625" style="3" customWidth="1" collapsed="1"/>
    <col min="17" max="17" width="15.88671875" style="3" customWidth="1"/>
    <col min="18" max="18" width="15.6640625" style="4" hidden="1" customWidth="1" outlineLevel="1"/>
    <col min="19" max="19" width="19" style="3" hidden="1" customWidth="1" outlineLevel="1"/>
    <col min="20" max="20" width="12.33203125" style="3" hidden="1" customWidth="1" outlineLevel="1"/>
    <col min="21" max="21" width="15.88671875" style="3" hidden="1" customWidth="1" outlineLevel="1"/>
    <col min="22" max="22" width="15.6640625" style="4" customWidth="1" collapsed="1"/>
    <col min="23" max="23" width="16.88671875" style="1" customWidth="1"/>
    <col min="24" max="24" width="16.88671875" style="4" customWidth="1" outlineLevel="1"/>
    <col min="25" max="27" width="10.6640625" style="1" customWidth="1" outlineLevel="1"/>
    <col min="28" max="28" width="10.6640625" style="1" customWidth="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13.88671875" style="1" customWidth="1"/>
    <col min="261" max="261" width="9.33203125" style="1" customWidth="1"/>
    <col min="262" max="266" width="0" style="1" hidden="1" customWidth="1"/>
    <col min="267" max="267" width="12.44140625" style="1" customWidth="1"/>
    <col min="268" max="271" width="0" style="1" hidden="1" customWidth="1"/>
    <col min="272" max="272" width="12.6640625" style="1" customWidth="1"/>
    <col min="273" max="273" width="15.88671875" style="1" customWidth="1"/>
    <col min="274" max="277" width="0" style="1" hidden="1" customWidth="1"/>
    <col min="278" max="278" width="15.6640625" style="1" customWidth="1"/>
    <col min="279" max="280" width="16.88671875" style="1" customWidth="1"/>
    <col min="281"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13.88671875" style="1" customWidth="1"/>
    <col min="517" max="517" width="9.33203125" style="1" customWidth="1"/>
    <col min="518" max="522" width="0" style="1" hidden="1" customWidth="1"/>
    <col min="523" max="523" width="12.44140625" style="1" customWidth="1"/>
    <col min="524" max="527" width="0" style="1" hidden="1" customWidth="1"/>
    <col min="528" max="528" width="12.6640625" style="1" customWidth="1"/>
    <col min="529" max="529" width="15.88671875" style="1" customWidth="1"/>
    <col min="530" max="533" width="0" style="1" hidden="1" customWidth="1"/>
    <col min="534" max="534" width="15.6640625" style="1" customWidth="1"/>
    <col min="535" max="536" width="16.88671875" style="1" customWidth="1"/>
    <col min="537"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13.88671875" style="1" customWidth="1"/>
    <col min="773" max="773" width="9.33203125" style="1" customWidth="1"/>
    <col min="774" max="778" width="0" style="1" hidden="1" customWidth="1"/>
    <col min="779" max="779" width="12.44140625" style="1" customWidth="1"/>
    <col min="780" max="783" width="0" style="1" hidden="1" customWidth="1"/>
    <col min="784" max="784" width="12.6640625" style="1" customWidth="1"/>
    <col min="785" max="785" width="15.88671875" style="1" customWidth="1"/>
    <col min="786" max="789" width="0" style="1" hidden="1" customWidth="1"/>
    <col min="790" max="790" width="15.6640625" style="1" customWidth="1"/>
    <col min="791" max="792" width="16.88671875" style="1" customWidth="1"/>
    <col min="793"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13.88671875" style="1" customWidth="1"/>
    <col min="1029" max="1029" width="9.33203125" style="1" customWidth="1"/>
    <col min="1030" max="1034" width="0" style="1" hidden="1" customWidth="1"/>
    <col min="1035" max="1035" width="12.44140625" style="1" customWidth="1"/>
    <col min="1036" max="1039" width="0" style="1" hidden="1" customWidth="1"/>
    <col min="1040" max="1040" width="12.6640625" style="1" customWidth="1"/>
    <col min="1041" max="1041" width="15.88671875" style="1" customWidth="1"/>
    <col min="1042" max="1045" width="0" style="1" hidden="1" customWidth="1"/>
    <col min="1046" max="1046" width="15.6640625" style="1" customWidth="1"/>
    <col min="1047" max="1048" width="16.88671875" style="1" customWidth="1"/>
    <col min="1049"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13.88671875" style="1" customWidth="1"/>
    <col min="1285" max="1285" width="9.33203125" style="1" customWidth="1"/>
    <col min="1286" max="1290" width="0" style="1" hidden="1" customWidth="1"/>
    <col min="1291" max="1291" width="12.44140625" style="1" customWidth="1"/>
    <col min="1292" max="1295" width="0" style="1" hidden="1" customWidth="1"/>
    <col min="1296" max="1296" width="12.6640625" style="1" customWidth="1"/>
    <col min="1297" max="1297" width="15.88671875" style="1" customWidth="1"/>
    <col min="1298" max="1301" width="0" style="1" hidden="1" customWidth="1"/>
    <col min="1302" max="1302" width="15.6640625" style="1" customWidth="1"/>
    <col min="1303" max="1304" width="16.88671875" style="1" customWidth="1"/>
    <col min="1305"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13.88671875" style="1" customWidth="1"/>
    <col min="1541" max="1541" width="9.33203125" style="1" customWidth="1"/>
    <col min="1542" max="1546" width="0" style="1" hidden="1" customWidth="1"/>
    <col min="1547" max="1547" width="12.44140625" style="1" customWidth="1"/>
    <col min="1548" max="1551" width="0" style="1" hidden="1" customWidth="1"/>
    <col min="1552" max="1552" width="12.6640625" style="1" customWidth="1"/>
    <col min="1553" max="1553" width="15.88671875" style="1" customWidth="1"/>
    <col min="1554" max="1557" width="0" style="1" hidden="1" customWidth="1"/>
    <col min="1558" max="1558" width="15.6640625" style="1" customWidth="1"/>
    <col min="1559" max="1560" width="16.88671875" style="1" customWidth="1"/>
    <col min="1561"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13.88671875" style="1" customWidth="1"/>
    <col min="1797" max="1797" width="9.33203125" style="1" customWidth="1"/>
    <col min="1798" max="1802" width="0" style="1" hidden="1" customWidth="1"/>
    <col min="1803" max="1803" width="12.44140625" style="1" customWidth="1"/>
    <col min="1804" max="1807" width="0" style="1" hidden="1" customWidth="1"/>
    <col min="1808" max="1808" width="12.6640625" style="1" customWidth="1"/>
    <col min="1809" max="1809" width="15.88671875" style="1" customWidth="1"/>
    <col min="1810" max="1813" width="0" style="1" hidden="1" customWidth="1"/>
    <col min="1814" max="1814" width="15.6640625" style="1" customWidth="1"/>
    <col min="1815" max="1816" width="16.88671875" style="1" customWidth="1"/>
    <col min="1817"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13.88671875" style="1" customWidth="1"/>
    <col min="2053" max="2053" width="9.33203125" style="1" customWidth="1"/>
    <col min="2054" max="2058" width="0" style="1" hidden="1" customWidth="1"/>
    <col min="2059" max="2059" width="12.44140625" style="1" customWidth="1"/>
    <col min="2060" max="2063" width="0" style="1" hidden="1" customWidth="1"/>
    <col min="2064" max="2064" width="12.6640625" style="1" customWidth="1"/>
    <col min="2065" max="2065" width="15.88671875" style="1" customWidth="1"/>
    <col min="2066" max="2069" width="0" style="1" hidden="1" customWidth="1"/>
    <col min="2070" max="2070" width="15.6640625" style="1" customWidth="1"/>
    <col min="2071" max="2072" width="16.88671875" style="1" customWidth="1"/>
    <col min="2073"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13.88671875" style="1" customWidth="1"/>
    <col min="2309" max="2309" width="9.33203125" style="1" customWidth="1"/>
    <col min="2310" max="2314" width="0" style="1" hidden="1" customWidth="1"/>
    <col min="2315" max="2315" width="12.44140625" style="1" customWidth="1"/>
    <col min="2316" max="2319" width="0" style="1" hidden="1" customWidth="1"/>
    <col min="2320" max="2320" width="12.6640625" style="1" customWidth="1"/>
    <col min="2321" max="2321" width="15.88671875" style="1" customWidth="1"/>
    <col min="2322" max="2325" width="0" style="1" hidden="1" customWidth="1"/>
    <col min="2326" max="2326" width="15.6640625" style="1" customWidth="1"/>
    <col min="2327" max="2328" width="16.88671875" style="1" customWidth="1"/>
    <col min="2329"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13.88671875" style="1" customWidth="1"/>
    <col min="2565" max="2565" width="9.33203125" style="1" customWidth="1"/>
    <col min="2566" max="2570" width="0" style="1" hidden="1" customWidth="1"/>
    <col min="2571" max="2571" width="12.44140625" style="1" customWidth="1"/>
    <col min="2572" max="2575" width="0" style="1" hidden="1" customWidth="1"/>
    <col min="2576" max="2576" width="12.6640625" style="1" customWidth="1"/>
    <col min="2577" max="2577" width="15.88671875" style="1" customWidth="1"/>
    <col min="2578" max="2581" width="0" style="1" hidden="1" customWidth="1"/>
    <col min="2582" max="2582" width="15.6640625" style="1" customWidth="1"/>
    <col min="2583" max="2584" width="16.88671875" style="1" customWidth="1"/>
    <col min="2585"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13.88671875" style="1" customWidth="1"/>
    <col min="2821" max="2821" width="9.33203125" style="1" customWidth="1"/>
    <col min="2822" max="2826" width="0" style="1" hidden="1" customWidth="1"/>
    <col min="2827" max="2827" width="12.44140625" style="1" customWidth="1"/>
    <col min="2828" max="2831" width="0" style="1" hidden="1" customWidth="1"/>
    <col min="2832" max="2832" width="12.6640625" style="1" customWidth="1"/>
    <col min="2833" max="2833" width="15.88671875" style="1" customWidth="1"/>
    <col min="2834" max="2837" width="0" style="1" hidden="1" customWidth="1"/>
    <col min="2838" max="2838" width="15.6640625" style="1" customWidth="1"/>
    <col min="2839" max="2840" width="16.88671875" style="1" customWidth="1"/>
    <col min="2841"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13.88671875" style="1" customWidth="1"/>
    <col min="3077" max="3077" width="9.33203125" style="1" customWidth="1"/>
    <col min="3078" max="3082" width="0" style="1" hidden="1" customWidth="1"/>
    <col min="3083" max="3083" width="12.44140625" style="1" customWidth="1"/>
    <col min="3084" max="3087" width="0" style="1" hidden="1" customWidth="1"/>
    <col min="3088" max="3088" width="12.6640625" style="1" customWidth="1"/>
    <col min="3089" max="3089" width="15.88671875" style="1" customWidth="1"/>
    <col min="3090" max="3093" width="0" style="1" hidden="1" customWidth="1"/>
    <col min="3094" max="3094" width="15.6640625" style="1" customWidth="1"/>
    <col min="3095" max="3096" width="16.88671875" style="1" customWidth="1"/>
    <col min="3097"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13.88671875" style="1" customWidth="1"/>
    <col min="3333" max="3333" width="9.33203125" style="1" customWidth="1"/>
    <col min="3334" max="3338" width="0" style="1" hidden="1" customWidth="1"/>
    <col min="3339" max="3339" width="12.44140625" style="1" customWidth="1"/>
    <col min="3340" max="3343" width="0" style="1" hidden="1" customWidth="1"/>
    <col min="3344" max="3344" width="12.6640625" style="1" customWidth="1"/>
    <col min="3345" max="3345" width="15.88671875" style="1" customWidth="1"/>
    <col min="3346" max="3349" width="0" style="1" hidden="1" customWidth="1"/>
    <col min="3350" max="3350" width="15.6640625" style="1" customWidth="1"/>
    <col min="3351" max="3352" width="16.88671875" style="1" customWidth="1"/>
    <col min="3353"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13.88671875" style="1" customWidth="1"/>
    <col min="3589" max="3589" width="9.33203125" style="1" customWidth="1"/>
    <col min="3590" max="3594" width="0" style="1" hidden="1" customWidth="1"/>
    <col min="3595" max="3595" width="12.44140625" style="1" customWidth="1"/>
    <col min="3596" max="3599" width="0" style="1" hidden="1" customWidth="1"/>
    <col min="3600" max="3600" width="12.6640625" style="1" customWidth="1"/>
    <col min="3601" max="3601" width="15.88671875" style="1" customWidth="1"/>
    <col min="3602" max="3605" width="0" style="1" hidden="1" customWidth="1"/>
    <col min="3606" max="3606" width="15.6640625" style="1" customWidth="1"/>
    <col min="3607" max="3608" width="16.88671875" style="1" customWidth="1"/>
    <col min="3609"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13.88671875" style="1" customWidth="1"/>
    <col min="3845" max="3845" width="9.33203125" style="1" customWidth="1"/>
    <col min="3846" max="3850" width="0" style="1" hidden="1" customWidth="1"/>
    <col min="3851" max="3851" width="12.44140625" style="1" customWidth="1"/>
    <col min="3852" max="3855" width="0" style="1" hidden="1" customWidth="1"/>
    <col min="3856" max="3856" width="12.6640625" style="1" customWidth="1"/>
    <col min="3857" max="3857" width="15.88671875" style="1" customWidth="1"/>
    <col min="3858" max="3861" width="0" style="1" hidden="1" customWidth="1"/>
    <col min="3862" max="3862" width="15.6640625" style="1" customWidth="1"/>
    <col min="3863" max="3864" width="16.88671875" style="1" customWidth="1"/>
    <col min="3865"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13.88671875" style="1" customWidth="1"/>
    <col min="4101" max="4101" width="9.33203125" style="1" customWidth="1"/>
    <col min="4102" max="4106" width="0" style="1" hidden="1" customWidth="1"/>
    <col min="4107" max="4107" width="12.44140625" style="1" customWidth="1"/>
    <col min="4108" max="4111" width="0" style="1" hidden="1" customWidth="1"/>
    <col min="4112" max="4112" width="12.6640625" style="1" customWidth="1"/>
    <col min="4113" max="4113" width="15.88671875" style="1" customWidth="1"/>
    <col min="4114" max="4117" width="0" style="1" hidden="1" customWidth="1"/>
    <col min="4118" max="4118" width="15.6640625" style="1" customWidth="1"/>
    <col min="4119" max="4120" width="16.88671875" style="1" customWidth="1"/>
    <col min="4121"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13.88671875" style="1" customWidth="1"/>
    <col min="4357" max="4357" width="9.33203125" style="1" customWidth="1"/>
    <col min="4358" max="4362" width="0" style="1" hidden="1" customWidth="1"/>
    <col min="4363" max="4363" width="12.44140625" style="1" customWidth="1"/>
    <col min="4364" max="4367" width="0" style="1" hidden="1" customWidth="1"/>
    <col min="4368" max="4368" width="12.6640625" style="1" customWidth="1"/>
    <col min="4369" max="4369" width="15.88671875" style="1" customWidth="1"/>
    <col min="4370" max="4373" width="0" style="1" hidden="1" customWidth="1"/>
    <col min="4374" max="4374" width="15.6640625" style="1" customWidth="1"/>
    <col min="4375" max="4376" width="16.88671875" style="1" customWidth="1"/>
    <col min="4377"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13.88671875" style="1" customWidth="1"/>
    <col min="4613" max="4613" width="9.33203125" style="1" customWidth="1"/>
    <col min="4614" max="4618" width="0" style="1" hidden="1" customWidth="1"/>
    <col min="4619" max="4619" width="12.44140625" style="1" customWidth="1"/>
    <col min="4620" max="4623" width="0" style="1" hidden="1" customWidth="1"/>
    <col min="4624" max="4624" width="12.6640625" style="1" customWidth="1"/>
    <col min="4625" max="4625" width="15.88671875" style="1" customWidth="1"/>
    <col min="4626" max="4629" width="0" style="1" hidden="1" customWidth="1"/>
    <col min="4630" max="4630" width="15.6640625" style="1" customWidth="1"/>
    <col min="4631" max="4632" width="16.88671875" style="1" customWidth="1"/>
    <col min="4633"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13.88671875" style="1" customWidth="1"/>
    <col min="4869" max="4869" width="9.33203125" style="1" customWidth="1"/>
    <col min="4870" max="4874" width="0" style="1" hidden="1" customWidth="1"/>
    <col min="4875" max="4875" width="12.44140625" style="1" customWidth="1"/>
    <col min="4876" max="4879" width="0" style="1" hidden="1" customWidth="1"/>
    <col min="4880" max="4880" width="12.6640625" style="1" customWidth="1"/>
    <col min="4881" max="4881" width="15.88671875" style="1" customWidth="1"/>
    <col min="4882" max="4885" width="0" style="1" hidden="1" customWidth="1"/>
    <col min="4886" max="4886" width="15.6640625" style="1" customWidth="1"/>
    <col min="4887" max="4888" width="16.88671875" style="1" customWidth="1"/>
    <col min="4889"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13.88671875" style="1" customWidth="1"/>
    <col min="5125" max="5125" width="9.33203125" style="1" customWidth="1"/>
    <col min="5126" max="5130" width="0" style="1" hidden="1" customWidth="1"/>
    <col min="5131" max="5131" width="12.44140625" style="1" customWidth="1"/>
    <col min="5132" max="5135" width="0" style="1" hidden="1" customWidth="1"/>
    <col min="5136" max="5136" width="12.6640625" style="1" customWidth="1"/>
    <col min="5137" max="5137" width="15.88671875" style="1" customWidth="1"/>
    <col min="5138" max="5141" width="0" style="1" hidden="1" customWidth="1"/>
    <col min="5142" max="5142" width="15.6640625" style="1" customWidth="1"/>
    <col min="5143" max="5144" width="16.88671875" style="1" customWidth="1"/>
    <col min="5145"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13.88671875" style="1" customWidth="1"/>
    <col min="5381" max="5381" width="9.33203125" style="1" customWidth="1"/>
    <col min="5382" max="5386" width="0" style="1" hidden="1" customWidth="1"/>
    <col min="5387" max="5387" width="12.44140625" style="1" customWidth="1"/>
    <col min="5388" max="5391" width="0" style="1" hidden="1" customWidth="1"/>
    <col min="5392" max="5392" width="12.6640625" style="1" customWidth="1"/>
    <col min="5393" max="5393" width="15.88671875" style="1" customWidth="1"/>
    <col min="5394" max="5397" width="0" style="1" hidden="1" customWidth="1"/>
    <col min="5398" max="5398" width="15.6640625" style="1" customWidth="1"/>
    <col min="5399" max="5400" width="16.88671875" style="1" customWidth="1"/>
    <col min="5401"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13.88671875" style="1" customWidth="1"/>
    <col min="5637" max="5637" width="9.33203125" style="1" customWidth="1"/>
    <col min="5638" max="5642" width="0" style="1" hidden="1" customWidth="1"/>
    <col min="5643" max="5643" width="12.44140625" style="1" customWidth="1"/>
    <col min="5644" max="5647" width="0" style="1" hidden="1" customWidth="1"/>
    <col min="5648" max="5648" width="12.6640625" style="1" customWidth="1"/>
    <col min="5649" max="5649" width="15.88671875" style="1" customWidth="1"/>
    <col min="5650" max="5653" width="0" style="1" hidden="1" customWidth="1"/>
    <col min="5654" max="5654" width="15.6640625" style="1" customWidth="1"/>
    <col min="5655" max="5656" width="16.88671875" style="1" customWidth="1"/>
    <col min="5657"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13.88671875" style="1" customWidth="1"/>
    <col min="5893" max="5893" width="9.33203125" style="1" customWidth="1"/>
    <col min="5894" max="5898" width="0" style="1" hidden="1" customWidth="1"/>
    <col min="5899" max="5899" width="12.44140625" style="1" customWidth="1"/>
    <col min="5900" max="5903" width="0" style="1" hidden="1" customWidth="1"/>
    <col min="5904" max="5904" width="12.6640625" style="1" customWidth="1"/>
    <col min="5905" max="5905" width="15.88671875" style="1" customWidth="1"/>
    <col min="5906" max="5909" width="0" style="1" hidden="1" customWidth="1"/>
    <col min="5910" max="5910" width="15.6640625" style="1" customWidth="1"/>
    <col min="5911" max="5912" width="16.88671875" style="1" customWidth="1"/>
    <col min="5913"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13.88671875" style="1" customWidth="1"/>
    <col min="6149" max="6149" width="9.33203125" style="1" customWidth="1"/>
    <col min="6150" max="6154" width="0" style="1" hidden="1" customWidth="1"/>
    <col min="6155" max="6155" width="12.44140625" style="1" customWidth="1"/>
    <col min="6156" max="6159" width="0" style="1" hidden="1" customWidth="1"/>
    <col min="6160" max="6160" width="12.6640625" style="1" customWidth="1"/>
    <col min="6161" max="6161" width="15.88671875" style="1" customWidth="1"/>
    <col min="6162" max="6165" width="0" style="1" hidden="1" customWidth="1"/>
    <col min="6166" max="6166" width="15.6640625" style="1" customWidth="1"/>
    <col min="6167" max="6168" width="16.88671875" style="1" customWidth="1"/>
    <col min="6169"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13.88671875" style="1" customWidth="1"/>
    <col min="6405" max="6405" width="9.33203125" style="1" customWidth="1"/>
    <col min="6406" max="6410" width="0" style="1" hidden="1" customWidth="1"/>
    <col min="6411" max="6411" width="12.44140625" style="1" customWidth="1"/>
    <col min="6412" max="6415" width="0" style="1" hidden="1" customWidth="1"/>
    <col min="6416" max="6416" width="12.6640625" style="1" customWidth="1"/>
    <col min="6417" max="6417" width="15.88671875" style="1" customWidth="1"/>
    <col min="6418" max="6421" width="0" style="1" hidden="1" customWidth="1"/>
    <col min="6422" max="6422" width="15.6640625" style="1" customWidth="1"/>
    <col min="6423" max="6424" width="16.88671875" style="1" customWidth="1"/>
    <col min="6425"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13.88671875" style="1" customWidth="1"/>
    <col min="6661" max="6661" width="9.33203125" style="1" customWidth="1"/>
    <col min="6662" max="6666" width="0" style="1" hidden="1" customWidth="1"/>
    <col min="6667" max="6667" width="12.44140625" style="1" customWidth="1"/>
    <col min="6668" max="6671" width="0" style="1" hidden="1" customWidth="1"/>
    <col min="6672" max="6672" width="12.6640625" style="1" customWidth="1"/>
    <col min="6673" max="6673" width="15.88671875" style="1" customWidth="1"/>
    <col min="6674" max="6677" width="0" style="1" hidden="1" customWidth="1"/>
    <col min="6678" max="6678" width="15.6640625" style="1" customWidth="1"/>
    <col min="6679" max="6680" width="16.88671875" style="1" customWidth="1"/>
    <col min="6681"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13.88671875" style="1" customWidth="1"/>
    <col min="6917" max="6917" width="9.33203125" style="1" customWidth="1"/>
    <col min="6918" max="6922" width="0" style="1" hidden="1" customWidth="1"/>
    <col min="6923" max="6923" width="12.44140625" style="1" customWidth="1"/>
    <col min="6924" max="6927" width="0" style="1" hidden="1" customWidth="1"/>
    <col min="6928" max="6928" width="12.6640625" style="1" customWidth="1"/>
    <col min="6929" max="6929" width="15.88671875" style="1" customWidth="1"/>
    <col min="6930" max="6933" width="0" style="1" hidden="1" customWidth="1"/>
    <col min="6934" max="6934" width="15.6640625" style="1" customWidth="1"/>
    <col min="6935" max="6936" width="16.88671875" style="1" customWidth="1"/>
    <col min="6937"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13.88671875" style="1" customWidth="1"/>
    <col min="7173" max="7173" width="9.33203125" style="1" customWidth="1"/>
    <col min="7174" max="7178" width="0" style="1" hidden="1" customWidth="1"/>
    <col min="7179" max="7179" width="12.44140625" style="1" customWidth="1"/>
    <col min="7180" max="7183" width="0" style="1" hidden="1" customWidth="1"/>
    <col min="7184" max="7184" width="12.6640625" style="1" customWidth="1"/>
    <col min="7185" max="7185" width="15.88671875" style="1" customWidth="1"/>
    <col min="7186" max="7189" width="0" style="1" hidden="1" customWidth="1"/>
    <col min="7190" max="7190" width="15.6640625" style="1" customWidth="1"/>
    <col min="7191" max="7192" width="16.88671875" style="1" customWidth="1"/>
    <col min="7193"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13.88671875" style="1" customWidth="1"/>
    <col min="7429" max="7429" width="9.33203125" style="1" customWidth="1"/>
    <col min="7430" max="7434" width="0" style="1" hidden="1" customWidth="1"/>
    <col min="7435" max="7435" width="12.44140625" style="1" customWidth="1"/>
    <col min="7436" max="7439" width="0" style="1" hidden="1" customWidth="1"/>
    <col min="7440" max="7440" width="12.6640625" style="1" customWidth="1"/>
    <col min="7441" max="7441" width="15.88671875" style="1" customWidth="1"/>
    <col min="7442" max="7445" width="0" style="1" hidden="1" customWidth="1"/>
    <col min="7446" max="7446" width="15.6640625" style="1" customWidth="1"/>
    <col min="7447" max="7448" width="16.88671875" style="1" customWidth="1"/>
    <col min="7449"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13.88671875" style="1" customWidth="1"/>
    <col min="7685" max="7685" width="9.33203125" style="1" customWidth="1"/>
    <col min="7686" max="7690" width="0" style="1" hidden="1" customWidth="1"/>
    <col min="7691" max="7691" width="12.44140625" style="1" customWidth="1"/>
    <col min="7692" max="7695" width="0" style="1" hidden="1" customWidth="1"/>
    <col min="7696" max="7696" width="12.6640625" style="1" customWidth="1"/>
    <col min="7697" max="7697" width="15.88671875" style="1" customWidth="1"/>
    <col min="7698" max="7701" width="0" style="1" hidden="1" customWidth="1"/>
    <col min="7702" max="7702" width="15.6640625" style="1" customWidth="1"/>
    <col min="7703" max="7704" width="16.88671875" style="1" customWidth="1"/>
    <col min="7705"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13.88671875" style="1" customWidth="1"/>
    <col min="7941" max="7941" width="9.33203125" style="1" customWidth="1"/>
    <col min="7942" max="7946" width="0" style="1" hidden="1" customWidth="1"/>
    <col min="7947" max="7947" width="12.44140625" style="1" customWidth="1"/>
    <col min="7948" max="7951" width="0" style="1" hidden="1" customWidth="1"/>
    <col min="7952" max="7952" width="12.6640625" style="1" customWidth="1"/>
    <col min="7953" max="7953" width="15.88671875" style="1" customWidth="1"/>
    <col min="7954" max="7957" width="0" style="1" hidden="1" customWidth="1"/>
    <col min="7958" max="7958" width="15.6640625" style="1" customWidth="1"/>
    <col min="7959" max="7960" width="16.88671875" style="1" customWidth="1"/>
    <col min="7961"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13.88671875" style="1" customWidth="1"/>
    <col min="8197" max="8197" width="9.33203125" style="1" customWidth="1"/>
    <col min="8198" max="8202" width="0" style="1" hidden="1" customWidth="1"/>
    <col min="8203" max="8203" width="12.44140625" style="1" customWidth="1"/>
    <col min="8204" max="8207" width="0" style="1" hidden="1" customWidth="1"/>
    <col min="8208" max="8208" width="12.6640625" style="1" customWidth="1"/>
    <col min="8209" max="8209" width="15.88671875" style="1" customWidth="1"/>
    <col min="8210" max="8213" width="0" style="1" hidden="1" customWidth="1"/>
    <col min="8214" max="8214" width="15.6640625" style="1" customWidth="1"/>
    <col min="8215" max="8216" width="16.88671875" style="1" customWidth="1"/>
    <col min="8217"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13.88671875" style="1" customWidth="1"/>
    <col min="8453" max="8453" width="9.33203125" style="1" customWidth="1"/>
    <col min="8454" max="8458" width="0" style="1" hidden="1" customWidth="1"/>
    <col min="8459" max="8459" width="12.44140625" style="1" customWidth="1"/>
    <col min="8460" max="8463" width="0" style="1" hidden="1" customWidth="1"/>
    <col min="8464" max="8464" width="12.6640625" style="1" customWidth="1"/>
    <col min="8465" max="8465" width="15.88671875" style="1" customWidth="1"/>
    <col min="8466" max="8469" width="0" style="1" hidden="1" customWidth="1"/>
    <col min="8470" max="8470" width="15.6640625" style="1" customWidth="1"/>
    <col min="8471" max="8472" width="16.88671875" style="1" customWidth="1"/>
    <col min="8473"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13.88671875" style="1" customWidth="1"/>
    <col min="8709" max="8709" width="9.33203125" style="1" customWidth="1"/>
    <col min="8710" max="8714" width="0" style="1" hidden="1" customWidth="1"/>
    <col min="8715" max="8715" width="12.44140625" style="1" customWidth="1"/>
    <col min="8716" max="8719" width="0" style="1" hidden="1" customWidth="1"/>
    <col min="8720" max="8720" width="12.6640625" style="1" customWidth="1"/>
    <col min="8721" max="8721" width="15.88671875" style="1" customWidth="1"/>
    <col min="8722" max="8725" width="0" style="1" hidden="1" customWidth="1"/>
    <col min="8726" max="8726" width="15.6640625" style="1" customWidth="1"/>
    <col min="8727" max="8728" width="16.88671875" style="1" customWidth="1"/>
    <col min="8729"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13.88671875" style="1" customWidth="1"/>
    <col min="8965" max="8965" width="9.33203125" style="1" customWidth="1"/>
    <col min="8966" max="8970" width="0" style="1" hidden="1" customWidth="1"/>
    <col min="8971" max="8971" width="12.44140625" style="1" customWidth="1"/>
    <col min="8972" max="8975" width="0" style="1" hidden="1" customWidth="1"/>
    <col min="8976" max="8976" width="12.6640625" style="1" customWidth="1"/>
    <col min="8977" max="8977" width="15.88671875" style="1" customWidth="1"/>
    <col min="8978" max="8981" width="0" style="1" hidden="1" customWidth="1"/>
    <col min="8982" max="8982" width="15.6640625" style="1" customWidth="1"/>
    <col min="8983" max="8984" width="16.88671875" style="1" customWidth="1"/>
    <col min="8985"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13.88671875" style="1" customWidth="1"/>
    <col min="9221" max="9221" width="9.33203125" style="1" customWidth="1"/>
    <col min="9222" max="9226" width="0" style="1" hidden="1" customWidth="1"/>
    <col min="9227" max="9227" width="12.44140625" style="1" customWidth="1"/>
    <col min="9228" max="9231" width="0" style="1" hidden="1" customWidth="1"/>
    <col min="9232" max="9232" width="12.6640625" style="1" customWidth="1"/>
    <col min="9233" max="9233" width="15.88671875" style="1" customWidth="1"/>
    <col min="9234" max="9237" width="0" style="1" hidden="1" customWidth="1"/>
    <col min="9238" max="9238" width="15.6640625" style="1" customWidth="1"/>
    <col min="9239" max="9240" width="16.88671875" style="1" customWidth="1"/>
    <col min="9241"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13.88671875" style="1" customWidth="1"/>
    <col min="9477" max="9477" width="9.33203125" style="1" customWidth="1"/>
    <col min="9478" max="9482" width="0" style="1" hidden="1" customWidth="1"/>
    <col min="9483" max="9483" width="12.44140625" style="1" customWidth="1"/>
    <col min="9484" max="9487" width="0" style="1" hidden="1" customWidth="1"/>
    <col min="9488" max="9488" width="12.6640625" style="1" customWidth="1"/>
    <col min="9489" max="9489" width="15.88671875" style="1" customWidth="1"/>
    <col min="9490" max="9493" width="0" style="1" hidden="1" customWidth="1"/>
    <col min="9494" max="9494" width="15.6640625" style="1" customWidth="1"/>
    <col min="9495" max="9496" width="16.88671875" style="1" customWidth="1"/>
    <col min="9497"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13.88671875" style="1" customWidth="1"/>
    <col min="9733" max="9733" width="9.33203125" style="1" customWidth="1"/>
    <col min="9734" max="9738" width="0" style="1" hidden="1" customWidth="1"/>
    <col min="9739" max="9739" width="12.44140625" style="1" customWidth="1"/>
    <col min="9740" max="9743" width="0" style="1" hidden="1" customWidth="1"/>
    <col min="9744" max="9744" width="12.6640625" style="1" customWidth="1"/>
    <col min="9745" max="9745" width="15.88671875" style="1" customWidth="1"/>
    <col min="9746" max="9749" width="0" style="1" hidden="1" customWidth="1"/>
    <col min="9750" max="9750" width="15.6640625" style="1" customWidth="1"/>
    <col min="9751" max="9752" width="16.88671875" style="1" customWidth="1"/>
    <col min="9753"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13.88671875" style="1" customWidth="1"/>
    <col min="9989" max="9989" width="9.33203125" style="1" customWidth="1"/>
    <col min="9990" max="9994" width="0" style="1" hidden="1" customWidth="1"/>
    <col min="9995" max="9995" width="12.44140625" style="1" customWidth="1"/>
    <col min="9996" max="9999" width="0" style="1" hidden="1" customWidth="1"/>
    <col min="10000" max="10000" width="12.6640625" style="1" customWidth="1"/>
    <col min="10001" max="10001" width="15.88671875" style="1" customWidth="1"/>
    <col min="10002" max="10005" width="0" style="1" hidden="1" customWidth="1"/>
    <col min="10006" max="10006" width="15.6640625" style="1" customWidth="1"/>
    <col min="10007" max="10008" width="16.88671875" style="1" customWidth="1"/>
    <col min="10009"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13.88671875" style="1" customWidth="1"/>
    <col min="10245" max="10245" width="9.33203125" style="1" customWidth="1"/>
    <col min="10246" max="10250" width="0" style="1" hidden="1" customWidth="1"/>
    <col min="10251" max="10251" width="12.44140625" style="1" customWidth="1"/>
    <col min="10252" max="10255" width="0" style="1" hidden="1" customWidth="1"/>
    <col min="10256" max="10256" width="12.6640625" style="1" customWidth="1"/>
    <col min="10257" max="10257" width="15.88671875" style="1" customWidth="1"/>
    <col min="10258" max="10261" width="0" style="1" hidden="1" customWidth="1"/>
    <col min="10262" max="10262" width="15.6640625" style="1" customWidth="1"/>
    <col min="10263" max="10264" width="16.88671875" style="1" customWidth="1"/>
    <col min="10265"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13.88671875" style="1" customWidth="1"/>
    <col min="10501" max="10501" width="9.33203125" style="1" customWidth="1"/>
    <col min="10502" max="10506" width="0" style="1" hidden="1" customWidth="1"/>
    <col min="10507" max="10507" width="12.44140625" style="1" customWidth="1"/>
    <col min="10508" max="10511" width="0" style="1" hidden="1" customWidth="1"/>
    <col min="10512" max="10512" width="12.6640625" style="1" customWidth="1"/>
    <col min="10513" max="10513" width="15.88671875" style="1" customWidth="1"/>
    <col min="10514" max="10517" width="0" style="1" hidden="1" customWidth="1"/>
    <col min="10518" max="10518" width="15.6640625" style="1" customWidth="1"/>
    <col min="10519" max="10520" width="16.88671875" style="1" customWidth="1"/>
    <col min="10521"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13.88671875" style="1" customWidth="1"/>
    <col min="10757" max="10757" width="9.33203125" style="1" customWidth="1"/>
    <col min="10758" max="10762" width="0" style="1" hidden="1" customWidth="1"/>
    <col min="10763" max="10763" width="12.44140625" style="1" customWidth="1"/>
    <col min="10764" max="10767" width="0" style="1" hidden="1" customWidth="1"/>
    <col min="10768" max="10768" width="12.6640625" style="1" customWidth="1"/>
    <col min="10769" max="10769" width="15.88671875" style="1" customWidth="1"/>
    <col min="10770" max="10773" width="0" style="1" hidden="1" customWidth="1"/>
    <col min="10774" max="10774" width="15.6640625" style="1" customWidth="1"/>
    <col min="10775" max="10776" width="16.88671875" style="1" customWidth="1"/>
    <col min="10777"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13.88671875" style="1" customWidth="1"/>
    <col min="11013" max="11013" width="9.33203125" style="1" customWidth="1"/>
    <col min="11014" max="11018" width="0" style="1" hidden="1" customWidth="1"/>
    <col min="11019" max="11019" width="12.44140625" style="1" customWidth="1"/>
    <col min="11020" max="11023" width="0" style="1" hidden="1" customWidth="1"/>
    <col min="11024" max="11024" width="12.6640625" style="1" customWidth="1"/>
    <col min="11025" max="11025" width="15.88671875" style="1" customWidth="1"/>
    <col min="11026" max="11029" width="0" style="1" hidden="1" customWidth="1"/>
    <col min="11030" max="11030" width="15.6640625" style="1" customWidth="1"/>
    <col min="11031" max="11032" width="16.88671875" style="1" customWidth="1"/>
    <col min="11033"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13.88671875" style="1" customWidth="1"/>
    <col min="11269" max="11269" width="9.33203125" style="1" customWidth="1"/>
    <col min="11270" max="11274" width="0" style="1" hidden="1" customWidth="1"/>
    <col min="11275" max="11275" width="12.44140625" style="1" customWidth="1"/>
    <col min="11276" max="11279" width="0" style="1" hidden="1" customWidth="1"/>
    <col min="11280" max="11280" width="12.6640625" style="1" customWidth="1"/>
    <col min="11281" max="11281" width="15.88671875" style="1" customWidth="1"/>
    <col min="11282" max="11285" width="0" style="1" hidden="1" customWidth="1"/>
    <col min="11286" max="11286" width="15.6640625" style="1" customWidth="1"/>
    <col min="11287" max="11288" width="16.88671875" style="1" customWidth="1"/>
    <col min="11289"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13.88671875" style="1" customWidth="1"/>
    <col min="11525" max="11525" width="9.33203125" style="1" customWidth="1"/>
    <col min="11526" max="11530" width="0" style="1" hidden="1" customWidth="1"/>
    <col min="11531" max="11531" width="12.44140625" style="1" customWidth="1"/>
    <col min="11532" max="11535" width="0" style="1" hidden="1" customWidth="1"/>
    <col min="11536" max="11536" width="12.6640625" style="1" customWidth="1"/>
    <col min="11537" max="11537" width="15.88671875" style="1" customWidth="1"/>
    <col min="11538" max="11541" width="0" style="1" hidden="1" customWidth="1"/>
    <col min="11542" max="11542" width="15.6640625" style="1" customWidth="1"/>
    <col min="11543" max="11544" width="16.88671875" style="1" customWidth="1"/>
    <col min="11545"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13.88671875" style="1" customWidth="1"/>
    <col min="11781" max="11781" width="9.33203125" style="1" customWidth="1"/>
    <col min="11782" max="11786" width="0" style="1" hidden="1" customWidth="1"/>
    <col min="11787" max="11787" width="12.44140625" style="1" customWidth="1"/>
    <col min="11788" max="11791" width="0" style="1" hidden="1" customWidth="1"/>
    <col min="11792" max="11792" width="12.6640625" style="1" customWidth="1"/>
    <col min="11793" max="11793" width="15.88671875" style="1" customWidth="1"/>
    <col min="11794" max="11797" width="0" style="1" hidden="1" customWidth="1"/>
    <col min="11798" max="11798" width="15.6640625" style="1" customWidth="1"/>
    <col min="11799" max="11800" width="16.88671875" style="1" customWidth="1"/>
    <col min="11801"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13.88671875" style="1" customWidth="1"/>
    <col min="12037" max="12037" width="9.33203125" style="1" customWidth="1"/>
    <col min="12038" max="12042" width="0" style="1" hidden="1" customWidth="1"/>
    <col min="12043" max="12043" width="12.44140625" style="1" customWidth="1"/>
    <col min="12044" max="12047" width="0" style="1" hidden="1" customWidth="1"/>
    <col min="12048" max="12048" width="12.6640625" style="1" customWidth="1"/>
    <col min="12049" max="12049" width="15.88671875" style="1" customWidth="1"/>
    <col min="12050" max="12053" width="0" style="1" hidden="1" customWidth="1"/>
    <col min="12054" max="12054" width="15.6640625" style="1" customWidth="1"/>
    <col min="12055" max="12056" width="16.88671875" style="1" customWidth="1"/>
    <col min="12057"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13.88671875" style="1" customWidth="1"/>
    <col min="12293" max="12293" width="9.33203125" style="1" customWidth="1"/>
    <col min="12294" max="12298" width="0" style="1" hidden="1" customWidth="1"/>
    <col min="12299" max="12299" width="12.44140625" style="1" customWidth="1"/>
    <col min="12300" max="12303" width="0" style="1" hidden="1" customWidth="1"/>
    <col min="12304" max="12304" width="12.6640625" style="1" customWidth="1"/>
    <col min="12305" max="12305" width="15.88671875" style="1" customWidth="1"/>
    <col min="12306" max="12309" width="0" style="1" hidden="1" customWidth="1"/>
    <col min="12310" max="12310" width="15.6640625" style="1" customWidth="1"/>
    <col min="12311" max="12312" width="16.88671875" style="1" customWidth="1"/>
    <col min="12313"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13.88671875" style="1" customWidth="1"/>
    <col min="12549" max="12549" width="9.33203125" style="1" customWidth="1"/>
    <col min="12550" max="12554" width="0" style="1" hidden="1" customWidth="1"/>
    <col min="12555" max="12555" width="12.44140625" style="1" customWidth="1"/>
    <col min="12556" max="12559" width="0" style="1" hidden="1" customWidth="1"/>
    <col min="12560" max="12560" width="12.6640625" style="1" customWidth="1"/>
    <col min="12561" max="12561" width="15.88671875" style="1" customWidth="1"/>
    <col min="12562" max="12565" width="0" style="1" hidden="1" customWidth="1"/>
    <col min="12566" max="12566" width="15.6640625" style="1" customWidth="1"/>
    <col min="12567" max="12568" width="16.88671875" style="1" customWidth="1"/>
    <col min="12569"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13.88671875" style="1" customWidth="1"/>
    <col min="12805" max="12805" width="9.33203125" style="1" customWidth="1"/>
    <col min="12806" max="12810" width="0" style="1" hidden="1" customWidth="1"/>
    <col min="12811" max="12811" width="12.44140625" style="1" customWidth="1"/>
    <col min="12812" max="12815" width="0" style="1" hidden="1" customWidth="1"/>
    <col min="12816" max="12816" width="12.6640625" style="1" customWidth="1"/>
    <col min="12817" max="12817" width="15.88671875" style="1" customWidth="1"/>
    <col min="12818" max="12821" width="0" style="1" hidden="1" customWidth="1"/>
    <col min="12822" max="12822" width="15.6640625" style="1" customWidth="1"/>
    <col min="12823" max="12824" width="16.88671875" style="1" customWidth="1"/>
    <col min="12825"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13.88671875" style="1" customWidth="1"/>
    <col min="13061" max="13061" width="9.33203125" style="1" customWidth="1"/>
    <col min="13062" max="13066" width="0" style="1" hidden="1" customWidth="1"/>
    <col min="13067" max="13067" width="12.44140625" style="1" customWidth="1"/>
    <col min="13068" max="13071" width="0" style="1" hidden="1" customWidth="1"/>
    <col min="13072" max="13072" width="12.6640625" style="1" customWidth="1"/>
    <col min="13073" max="13073" width="15.88671875" style="1" customWidth="1"/>
    <col min="13074" max="13077" width="0" style="1" hidden="1" customWidth="1"/>
    <col min="13078" max="13078" width="15.6640625" style="1" customWidth="1"/>
    <col min="13079" max="13080" width="16.88671875" style="1" customWidth="1"/>
    <col min="13081"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13.88671875" style="1" customWidth="1"/>
    <col min="13317" max="13317" width="9.33203125" style="1" customWidth="1"/>
    <col min="13318" max="13322" width="0" style="1" hidden="1" customWidth="1"/>
    <col min="13323" max="13323" width="12.44140625" style="1" customWidth="1"/>
    <col min="13324" max="13327" width="0" style="1" hidden="1" customWidth="1"/>
    <col min="13328" max="13328" width="12.6640625" style="1" customWidth="1"/>
    <col min="13329" max="13329" width="15.88671875" style="1" customWidth="1"/>
    <col min="13330" max="13333" width="0" style="1" hidden="1" customWidth="1"/>
    <col min="13334" max="13334" width="15.6640625" style="1" customWidth="1"/>
    <col min="13335" max="13336" width="16.88671875" style="1" customWidth="1"/>
    <col min="13337"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13.88671875" style="1" customWidth="1"/>
    <col min="13573" max="13573" width="9.33203125" style="1" customWidth="1"/>
    <col min="13574" max="13578" width="0" style="1" hidden="1" customWidth="1"/>
    <col min="13579" max="13579" width="12.44140625" style="1" customWidth="1"/>
    <col min="13580" max="13583" width="0" style="1" hidden="1" customWidth="1"/>
    <col min="13584" max="13584" width="12.6640625" style="1" customWidth="1"/>
    <col min="13585" max="13585" width="15.88671875" style="1" customWidth="1"/>
    <col min="13586" max="13589" width="0" style="1" hidden="1" customWidth="1"/>
    <col min="13590" max="13590" width="15.6640625" style="1" customWidth="1"/>
    <col min="13591" max="13592" width="16.88671875" style="1" customWidth="1"/>
    <col min="13593"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13.88671875" style="1" customWidth="1"/>
    <col min="13829" max="13829" width="9.33203125" style="1" customWidth="1"/>
    <col min="13830" max="13834" width="0" style="1" hidden="1" customWidth="1"/>
    <col min="13835" max="13835" width="12.44140625" style="1" customWidth="1"/>
    <col min="13836" max="13839" width="0" style="1" hidden="1" customWidth="1"/>
    <col min="13840" max="13840" width="12.6640625" style="1" customWidth="1"/>
    <col min="13841" max="13841" width="15.88671875" style="1" customWidth="1"/>
    <col min="13842" max="13845" width="0" style="1" hidden="1" customWidth="1"/>
    <col min="13846" max="13846" width="15.6640625" style="1" customWidth="1"/>
    <col min="13847" max="13848" width="16.88671875" style="1" customWidth="1"/>
    <col min="13849"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13.88671875" style="1" customWidth="1"/>
    <col min="14085" max="14085" width="9.33203125" style="1" customWidth="1"/>
    <col min="14086" max="14090" width="0" style="1" hidden="1" customWidth="1"/>
    <col min="14091" max="14091" width="12.44140625" style="1" customWidth="1"/>
    <col min="14092" max="14095" width="0" style="1" hidden="1" customWidth="1"/>
    <col min="14096" max="14096" width="12.6640625" style="1" customWidth="1"/>
    <col min="14097" max="14097" width="15.88671875" style="1" customWidth="1"/>
    <col min="14098" max="14101" width="0" style="1" hidden="1" customWidth="1"/>
    <col min="14102" max="14102" width="15.6640625" style="1" customWidth="1"/>
    <col min="14103" max="14104" width="16.88671875" style="1" customWidth="1"/>
    <col min="14105"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13.88671875" style="1" customWidth="1"/>
    <col min="14341" max="14341" width="9.33203125" style="1" customWidth="1"/>
    <col min="14342" max="14346" width="0" style="1" hidden="1" customWidth="1"/>
    <col min="14347" max="14347" width="12.44140625" style="1" customWidth="1"/>
    <col min="14348" max="14351" width="0" style="1" hidden="1" customWidth="1"/>
    <col min="14352" max="14352" width="12.6640625" style="1" customWidth="1"/>
    <col min="14353" max="14353" width="15.88671875" style="1" customWidth="1"/>
    <col min="14354" max="14357" width="0" style="1" hidden="1" customWidth="1"/>
    <col min="14358" max="14358" width="15.6640625" style="1" customWidth="1"/>
    <col min="14359" max="14360" width="16.88671875" style="1" customWidth="1"/>
    <col min="14361"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13.88671875" style="1" customWidth="1"/>
    <col min="14597" max="14597" width="9.33203125" style="1" customWidth="1"/>
    <col min="14598" max="14602" width="0" style="1" hidden="1" customWidth="1"/>
    <col min="14603" max="14603" width="12.44140625" style="1" customWidth="1"/>
    <col min="14604" max="14607" width="0" style="1" hidden="1" customWidth="1"/>
    <col min="14608" max="14608" width="12.6640625" style="1" customWidth="1"/>
    <col min="14609" max="14609" width="15.88671875" style="1" customWidth="1"/>
    <col min="14610" max="14613" width="0" style="1" hidden="1" customWidth="1"/>
    <col min="14614" max="14614" width="15.6640625" style="1" customWidth="1"/>
    <col min="14615" max="14616" width="16.88671875" style="1" customWidth="1"/>
    <col min="14617"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13.88671875" style="1" customWidth="1"/>
    <col min="14853" max="14853" width="9.33203125" style="1" customWidth="1"/>
    <col min="14854" max="14858" width="0" style="1" hidden="1" customWidth="1"/>
    <col min="14859" max="14859" width="12.44140625" style="1" customWidth="1"/>
    <col min="14860" max="14863" width="0" style="1" hidden="1" customWidth="1"/>
    <col min="14864" max="14864" width="12.6640625" style="1" customWidth="1"/>
    <col min="14865" max="14865" width="15.88671875" style="1" customWidth="1"/>
    <col min="14866" max="14869" width="0" style="1" hidden="1" customWidth="1"/>
    <col min="14870" max="14870" width="15.6640625" style="1" customWidth="1"/>
    <col min="14871" max="14872" width="16.88671875" style="1" customWidth="1"/>
    <col min="14873"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13.88671875" style="1" customWidth="1"/>
    <col min="15109" max="15109" width="9.33203125" style="1" customWidth="1"/>
    <col min="15110" max="15114" width="0" style="1" hidden="1" customWidth="1"/>
    <col min="15115" max="15115" width="12.44140625" style="1" customWidth="1"/>
    <col min="15116" max="15119" width="0" style="1" hidden="1" customWidth="1"/>
    <col min="15120" max="15120" width="12.6640625" style="1" customWidth="1"/>
    <col min="15121" max="15121" width="15.88671875" style="1" customWidth="1"/>
    <col min="15122" max="15125" width="0" style="1" hidden="1" customWidth="1"/>
    <col min="15126" max="15126" width="15.6640625" style="1" customWidth="1"/>
    <col min="15127" max="15128" width="16.88671875" style="1" customWidth="1"/>
    <col min="15129"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13.88671875" style="1" customWidth="1"/>
    <col min="15365" max="15365" width="9.33203125" style="1" customWidth="1"/>
    <col min="15366" max="15370" width="0" style="1" hidden="1" customWidth="1"/>
    <col min="15371" max="15371" width="12.44140625" style="1" customWidth="1"/>
    <col min="15372" max="15375" width="0" style="1" hidden="1" customWidth="1"/>
    <col min="15376" max="15376" width="12.6640625" style="1" customWidth="1"/>
    <col min="15377" max="15377" width="15.88671875" style="1" customWidth="1"/>
    <col min="15378" max="15381" width="0" style="1" hidden="1" customWidth="1"/>
    <col min="15382" max="15382" width="15.6640625" style="1" customWidth="1"/>
    <col min="15383" max="15384" width="16.88671875" style="1" customWidth="1"/>
    <col min="15385"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13.88671875" style="1" customWidth="1"/>
    <col min="15621" max="15621" width="9.33203125" style="1" customWidth="1"/>
    <col min="15622" max="15626" width="0" style="1" hidden="1" customWidth="1"/>
    <col min="15627" max="15627" width="12.44140625" style="1" customWidth="1"/>
    <col min="15628" max="15631" width="0" style="1" hidden="1" customWidth="1"/>
    <col min="15632" max="15632" width="12.6640625" style="1" customWidth="1"/>
    <col min="15633" max="15633" width="15.88671875" style="1" customWidth="1"/>
    <col min="15634" max="15637" width="0" style="1" hidden="1" customWidth="1"/>
    <col min="15638" max="15638" width="15.6640625" style="1" customWidth="1"/>
    <col min="15639" max="15640" width="16.88671875" style="1" customWidth="1"/>
    <col min="15641"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13.88671875" style="1" customWidth="1"/>
    <col min="15877" max="15877" width="9.33203125" style="1" customWidth="1"/>
    <col min="15878" max="15882" width="0" style="1" hidden="1" customWidth="1"/>
    <col min="15883" max="15883" width="12.44140625" style="1" customWidth="1"/>
    <col min="15884" max="15887" width="0" style="1" hidden="1" customWidth="1"/>
    <col min="15888" max="15888" width="12.6640625" style="1" customWidth="1"/>
    <col min="15889" max="15889" width="15.88671875" style="1" customWidth="1"/>
    <col min="15890" max="15893" width="0" style="1" hidden="1" customWidth="1"/>
    <col min="15894" max="15894" width="15.6640625" style="1" customWidth="1"/>
    <col min="15895" max="15896" width="16.88671875" style="1" customWidth="1"/>
    <col min="15897"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13.88671875" style="1" customWidth="1"/>
    <col min="16133" max="16133" width="9.33203125" style="1" customWidth="1"/>
    <col min="16134" max="16138" width="0" style="1" hidden="1" customWidth="1"/>
    <col min="16139" max="16139" width="12.44140625" style="1" customWidth="1"/>
    <col min="16140" max="16143" width="0" style="1" hidden="1" customWidth="1"/>
    <col min="16144" max="16144" width="12.6640625" style="1" customWidth="1"/>
    <col min="16145" max="16145" width="15.88671875" style="1" customWidth="1"/>
    <col min="16146" max="16149" width="0" style="1" hidden="1" customWidth="1"/>
    <col min="16150" max="16150" width="15.6640625" style="1" customWidth="1"/>
    <col min="16151" max="16152" width="16.88671875" style="1" customWidth="1"/>
    <col min="16153" max="16160" width="10.6640625" style="1"/>
    <col min="16161" max="16161" width="0" style="1" hidden="1" customWidth="1"/>
    <col min="16162" max="16384" width="10.6640625" style="1"/>
  </cols>
  <sheetData>
    <row r="2" spans="1:33" ht="23.4" x14ac:dyDescent="0.45">
      <c r="A2" s="225" t="s">
        <v>0</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row>
    <row r="3" spans="1:33" ht="23.4" x14ac:dyDescent="0.45">
      <c r="A3" s="225" t="s">
        <v>1</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row>
    <row r="4" spans="1:33" ht="23.4" x14ac:dyDescent="0.45">
      <c r="A4" s="225" t="s">
        <v>2</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row>
    <row r="5" spans="1:33" ht="16.2" thickBot="1" x14ac:dyDescent="0.35"/>
    <row r="6" spans="1:33" s="16" customFormat="1" ht="78.599999999999994" thickTop="1" x14ac:dyDescent="0.3">
      <c r="A6" s="5" t="s">
        <v>3</v>
      </c>
      <c r="B6" s="6" t="s">
        <v>4</v>
      </c>
      <c r="C6" s="6" t="s">
        <v>5</v>
      </c>
      <c r="D6" s="6" t="s">
        <v>6</v>
      </c>
      <c r="E6" s="6" t="s">
        <v>7</v>
      </c>
      <c r="F6" s="6" t="s">
        <v>8</v>
      </c>
      <c r="G6" s="6" t="s">
        <v>9</v>
      </c>
      <c r="H6" s="6" t="s">
        <v>10</v>
      </c>
      <c r="I6" s="6" t="s">
        <v>11</v>
      </c>
      <c r="J6" s="7" t="s">
        <v>12</v>
      </c>
      <c r="K6" s="8" t="s">
        <v>13</v>
      </c>
      <c r="L6" s="9" t="s">
        <v>14</v>
      </c>
      <c r="M6" s="9" t="s">
        <v>15</v>
      </c>
      <c r="N6" s="9" t="s">
        <v>16</v>
      </c>
      <c r="O6" s="9" t="s">
        <v>17</v>
      </c>
      <c r="P6" s="10" t="s">
        <v>18</v>
      </c>
      <c r="Q6" s="11" t="s">
        <v>19</v>
      </c>
      <c r="R6" s="11" t="s">
        <v>14</v>
      </c>
      <c r="S6" s="11" t="s">
        <v>15</v>
      </c>
      <c r="T6" s="11" t="s">
        <v>16</v>
      </c>
      <c r="U6" s="11" t="s">
        <v>17</v>
      </c>
      <c r="V6" s="12" t="s">
        <v>20</v>
      </c>
      <c r="W6" s="11" t="s">
        <v>21</v>
      </c>
      <c r="X6" s="11" t="s">
        <v>14</v>
      </c>
      <c r="Y6" s="11" t="s">
        <v>15</v>
      </c>
      <c r="Z6" s="11" t="s">
        <v>16</v>
      </c>
      <c r="AA6" s="11" t="s">
        <v>17</v>
      </c>
      <c r="AB6" s="11" t="s">
        <v>22</v>
      </c>
      <c r="AC6" s="13" t="s">
        <v>23</v>
      </c>
      <c r="AD6" s="14" t="s">
        <v>24</v>
      </c>
      <c r="AE6" s="14" t="s">
        <v>25</v>
      </c>
      <c r="AF6" s="15" t="s">
        <v>26</v>
      </c>
    </row>
    <row r="7" spans="1:33" x14ac:dyDescent="0.3">
      <c r="A7" s="157">
        <v>10</v>
      </c>
      <c r="B7" s="18" t="s">
        <v>27</v>
      </c>
      <c r="C7" s="19" t="s">
        <v>28</v>
      </c>
      <c r="D7" s="19" t="s">
        <v>29</v>
      </c>
      <c r="E7" s="18" t="s">
        <v>30</v>
      </c>
      <c r="F7" s="20">
        <f t="shared" ref="F7:F34" si="0">VLOOKUP(B7,NomLicenceClub,2,FALSE)</f>
        <v>13922</v>
      </c>
      <c r="G7" s="19"/>
      <c r="H7" s="20">
        <v>0</v>
      </c>
      <c r="I7" s="21"/>
      <c r="J7" s="22">
        <v>0</v>
      </c>
      <c r="K7" s="23">
        <v>11</v>
      </c>
      <c r="L7" s="23">
        <v>137</v>
      </c>
      <c r="M7" s="23">
        <v>51</v>
      </c>
      <c r="N7" s="24">
        <v>5</v>
      </c>
      <c r="O7" s="25">
        <v>17</v>
      </c>
      <c r="P7" s="26">
        <f t="shared" ref="P7:P34" si="1">L7/M7</f>
        <v>2.6862745098039214</v>
      </c>
      <c r="Q7" s="27">
        <v>10</v>
      </c>
      <c r="R7" s="27">
        <v>160</v>
      </c>
      <c r="S7" s="27">
        <v>47</v>
      </c>
      <c r="T7" s="28">
        <v>3.4782608695652173</v>
      </c>
      <c r="U7" s="27">
        <v>12</v>
      </c>
      <c r="V7" s="29">
        <f t="shared" ref="V7:V34" si="2">R7/S7</f>
        <v>3.4042553191489362</v>
      </c>
      <c r="W7" s="30">
        <v>10</v>
      </c>
      <c r="X7" s="158">
        <v>160</v>
      </c>
      <c r="Y7" s="158">
        <v>59</v>
      </c>
      <c r="Z7" s="31">
        <v>3.2</v>
      </c>
      <c r="AA7" s="158">
        <v>15</v>
      </c>
      <c r="AB7" s="31">
        <f t="shared" ref="AB7:AB34" si="3">X7/Y7</f>
        <v>2.7118644067796609</v>
      </c>
      <c r="AC7" s="32">
        <f t="shared" ref="AC7:AC34" si="4">IF(COUNTA(K7,Q7,W7)&lt;3,SUM(K7,Q7,W7),(SUM(K7,Q7,W7)-MIN(K7,Q7,W7)))</f>
        <v>21</v>
      </c>
      <c r="AD7" s="29">
        <f t="shared" ref="AD7:AD34" si="5">SUM(L7,R7,X7)/SUM(M7,S7,Y7)</f>
        <v>2.910828025477707</v>
      </c>
      <c r="AE7" s="29">
        <f t="shared" ref="AE7:AF26" si="6">MAX(N7,T7,Z7)</f>
        <v>5</v>
      </c>
      <c r="AF7" s="33">
        <f t="shared" si="6"/>
        <v>17</v>
      </c>
    </row>
    <row r="8" spans="1:33" x14ac:dyDescent="0.3">
      <c r="A8" s="157">
        <v>2</v>
      </c>
      <c r="B8" s="18" t="s">
        <v>31</v>
      </c>
      <c r="C8" s="19" t="s">
        <v>32</v>
      </c>
      <c r="D8" s="19" t="s">
        <v>33</v>
      </c>
      <c r="E8" s="34" t="s">
        <v>34</v>
      </c>
      <c r="F8" s="20">
        <f t="shared" si="0"/>
        <v>12883</v>
      </c>
      <c r="G8" s="19"/>
      <c r="H8" s="20">
        <v>1</v>
      </c>
      <c r="I8" s="21" t="s">
        <v>35</v>
      </c>
      <c r="J8" s="22">
        <v>2.61</v>
      </c>
      <c r="K8" s="23">
        <v>10</v>
      </c>
      <c r="L8" s="23">
        <v>160</v>
      </c>
      <c r="M8" s="23">
        <v>65</v>
      </c>
      <c r="N8" s="24">
        <v>2.5806451612903225</v>
      </c>
      <c r="O8" s="25">
        <v>13</v>
      </c>
      <c r="P8" s="26">
        <f t="shared" si="1"/>
        <v>2.4615384615384617</v>
      </c>
      <c r="Q8" s="35">
        <v>10</v>
      </c>
      <c r="R8" s="35">
        <v>160</v>
      </c>
      <c r="S8" s="35">
        <v>55</v>
      </c>
      <c r="T8" s="36">
        <v>2.9629629629629628</v>
      </c>
      <c r="U8" s="37">
        <v>10</v>
      </c>
      <c r="V8" s="29">
        <f t="shared" si="2"/>
        <v>2.9090909090909092</v>
      </c>
      <c r="W8" s="23">
        <v>6</v>
      </c>
      <c r="X8" s="25">
        <v>130</v>
      </c>
      <c r="Y8" s="25">
        <v>48</v>
      </c>
      <c r="Z8" s="24">
        <v>2.7586206896551726</v>
      </c>
      <c r="AA8" s="25">
        <v>13</v>
      </c>
      <c r="AB8" s="31">
        <f t="shared" si="3"/>
        <v>2.7083333333333335</v>
      </c>
      <c r="AC8" s="32">
        <f t="shared" si="4"/>
        <v>20</v>
      </c>
      <c r="AD8" s="29">
        <f t="shared" si="5"/>
        <v>2.6785714285714284</v>
      </c>
      <c r="AE8" s="29">
        <f t="shared" si="6"/>
        <v>2.9629629629629628</v>
      </c>
      <c r="AF8" s="33">
        <f t="shared" si="6"/>
        <v>13</v>
      </c>
      <c r="AG8" s="1" t="s">
        <v>36</v>
      </c>
    </row>
    <row r="9" spans="1:33" x14ac:dyDescent="0.3">
      <c r="A9" s="157">
        <v>9</v>
      </c>
      <c r="B9" s="18" t="s">
        <v>54</v>
      </c>
      <c r="C9" s="19" t="s">
        <v>55</v>
      </c>
      <c r="D9" s="19" t="s">
        <v>56</v>
      </c>
      <c r="E9" s="18" t="s">
        <v>34</v>
      </c>
      <c r="F9" s="20">
        <f t="shared" si="0"/>
        <v>168882</v>
      </c>
      <c r="G9" s="19"/>
      <c r="H9" s="20">
        <v>0</v>
      </c>
      <c r="I9" s="21" t="s">
        <v>41</v>
      </c>
      <c r="J9" s="22">
        <v>0</v>
      </c>
      <c r="K9" s="23">
        <v>9</v>
      </c>
      <c r="L9" s="23">
        <v>152</v>
      </c>
      <c r="M9" s="23">
        <v>61</v>
      </c>
      <c r="N9" s="24">
        <v>2.4242424242424243</v>
      </c>
      <c r="O9" s="25">
        <v>18</v>
      </c>
      <c r="P9" s="26">
        <f t="shared" si="1"/>
        <v>2.4918032786885247</v>
      </c>
      <c r="Q9" s="27">
        <v>7</v>
      </c>
      <c r="R9" s="27">
        <v>151</v>
      </c>
      <c r="S9" s="27">
        <v>51</v>
      </c>
      <c r="T9" s="28">
        <v>3.6363636363636362</v>
      </c>
      <c r="U9" s="27">
        <v>14</v>
      </c>
      <c r="V9" s="29">
        <f t="shared" si="2"/>
        <v>2.9607843137254903</v>
      </c>
      <c r="W9" s="30">
        <v>10</v>
      </c>
      <c r="X9" s="158">
        <v>155</v>
      </c>
      <c r="Y9" s="158">
        <v>64</v>
      </c>
      <c r="Z9" s="31">
        <v>2.7586206896551726</v>
      </c>
      <c r="AA9" s="158">
        <v>12</v>
      </c>
      <c r="AB9" s="31">
        <f t="shared" si="3"/>
        <v>2.421875</v>
      </c>
      <c r="AC9" s="32">
        <f t="shared" si="4"/>
        <v>19</v>
      </c>
      <c r="AD9" s="29">
        <f t="shared" si="5"/>
        <v>2.6022727272727271</v>
      </c>
      <c r="AE9" s="29">
        <f t="shared" si="6"/>
        <v>3.6363636363636362</v>
      </c>
      <c r="AF9" s="33">
        <f t="shared" si="6"/>
        <v>18</v>
      </c>
    </row>
    <row r="10" spans="1:33" x14ac:dyDescent="0.3">
      <c r="A10" s="157">
        <v>4</v>
      </c>
      <c r="B10" s="18" t="s">
        <v>46</v>
      </c>
      <c r="C10" s="19" t="s">
        <v>47</v>
      </c>
      <c r="D10" s="19" t="s">
        <v>48</v>
      </c>
      <c r="E10" s="18" t="s">
        <v>40</v>
      </c>
      <c r="F10" s="20">
        <f t="shared" si="0"/>
        <v>148333</v>
      </c>
      <c r="G10" s="19"/>
      <c r="H10" s="20">
        <v>1</v>
      </c>
      <c r="I10" s="21" t="s">
        <v>49</v>
      </c>
      <c r="J10" s="22">
        <v>1.81</v>
      </c>
      <c r="K10" s="23">
        <v>6</v>
      </c>
      <c r="L10" s="23">
        <v>146</v>
      </c>
      <c r="M10" s="23">
        <v>61</v>
      </c>
      <c r="N10" s="24">
        <v>2.8571428571428572</v>
      </c>
      <c r="O10" s="25">
        <v>14</v>
      </c>
      <c r="P10" s="26">
        <f t="shared" si="1"/>
        <v>2.3934426229508197</v>
      </c>
      <c r="Q10" s="23">
        <v>10</v>
      </c>
      <c r="R10" s="23">
        <v>159</v>
      </c>
      <c r="S10" s="23">
        <v>70</v>
      </c>
      <c r="T10" s="38">
        <v>2.2857142857142856</v>
      </c>
      <c r="U10" s="25">
        <v>10</v>
      </c>
      <c r="V10" s="29">
        <f t="shared" si="2"/>
        <v>2.2714285714285714</v>
      </c>
      <c r="W10" s="23"/>
      <c r="X10" s="25"/>
      <c r="Y10" s="25"/>
      <c r="Z10" s="24"/>
      <c r="AA10" s="25"/>
      <c r="AB10" s="31" t="e">
        <f t="shared" si="3"/>
        <v>#DIV/0!</v>
      </c>
      <c r="AC10" s="32">
        <f t="shared" si="4"/>
        <v>16</v>
      </c>
      <c r="AD10" s="29">
        <f t="shared" si="5"/>
        <v>2.3282442748091605</v>
      </c>
      <c r="AE10" s="29">
        <f t="shared" si="6"/>
        <v>2.8571428571428572</v>
      </c>
      <c r="AF10" s="33">
        <f t="shared" si="6"/>
        <v>14</v>
      </c>
    </row>
    <row r="11" spans="1:33" x14ac:dyDescent="0.3">
      <c r="A11" s="157">
        <v>7</v>
      </c>
      <c r="B11" s="34" t="s">
        <v>43</v>
      </c>
      <c r="C11" s="19" t="s">
        <v>44</v>
      </c>
      <c r="D11" s="19" t="s">
        <v>45</v>
      </c>
      <c r="E11" s="34" t="s">
        <v>34</v>
      </c>
      <c r="F11" s="20">
        <f t="shared" si="0"/>
        <v>154522</v>
      </c>
      <c r="G11" s="19"/>
      <c r="H11" s="20">
        <v>0</v>
      </c>
      <c r="I11" s="21" t="s">
        <v>41</v>
      </c>
      <c r="J11" s="22">
        <v>0</v>
      </c>
      <c r="K11" s="23">
        <v>6</v>
      </c>
      <c r="L11" s="23">
        <v>151</v>
      </c>
      <c r="M11" s="23">
        <v>66</v>
      </c>
      <c r="N11" s="24">
        <v>2.5806451612903225</v>
      </c>
      <c r="O11" s="25">
        <v>14</v>
      </c>
      <c r="P11" s="26">
        <f t="shared" si="1"/>
        <v>2.2878787878787881</v>
      </c>
      <c r="Q11" s="27">
        <v>10</v>
      </c>
      <c r="R11" s="27">
        <v>147</v>
      </c>
      <c r="S11" s="27">
        <v>60</v>
      </c>
      <c r="T11" s="28">
        <v>3.2</v>
      </c>
      <c r="U11" s="27">
        <v>20</v>
      </c>
      <c r="V11" s="29">
        <f t="shared" si="2"/>
        <v>2.4500000000000002</v>
      </c>
      <c r="W11" s="30">
        <v>6</v>
      </c>
      <c r="X11" s="158">
        <v>132</v>
      </c>
      <c r="Y11" s="158">
        <v>64</v>
      </c>
      <c r="Z11" s="31">
        <v>2.7586206896551726</v>
      </c>
      <c r="AA11" s="158">
        <v>17</v>
      </c>
      <c r="AB11" s="31">
        <f t="shared" si="3"/>
        <v>2.0625</v>
      </c>
      <c r="AC11" s="32">
        <f t="shared" si="4"/>
        <v>16</v>
      </c>
      <c r="AD11" s="29">
        <f t="shared" si="5"/>
        <v>2.263157894736842</v>
      </c>
      <c r="AE11" s="29">
        <f t="shared" si="6"/>
        <v>3.2</v>
      </c>
      <c r="AF11" s="33">
        <f t="shared" si="6"/>
        <v>20</v>
      </c>
    </row>
    <row r="12" spans="1:33" x14ac:dyDescent="0.3">
      <c r="A12" s="157"/>
      <c r="B12" s="18" t="s">
        <v>65</v>
      </c>
      <c r="C12" s="19" t="s">
        <v>66</v>
      </c>
      <c r="D12" s="19" t="s">
        <v>67</v>
      </c>
      <c r="E12" s="18" t="s">
        <v>34</v>
      </c>
      <c r="F12" s="20">
        <f t="shared" si="0"/>
        <v>109291</v>
      </c>
      <c r="G12" s="19"/>
      <c r="H12" s="20"/>
      <c r="I12" s="21"/>
      <c r="J12" s="22"/>
      <c r="K12" s="23"/>
      <c r="L12" s="23"/>
      <c r="M12" s="23"/>
      <c r="N12" s="24"/>
      <c r="O12" s="25"/>
      <c r="P12" s="26" t="e">
        <f t="shared" si="1"/>
        <v>#DIV/0!</v>
      </c>
      <c r="Q12" s="40">
        <v>3</v>
      </c>
      <c r="R12" s="40">
        <v>144</v>
      </c>
      <c r="S12" s="40">
        <v>54</v>
      </c>
      <c r="T12" s="41" t="s">
        <v>42</v>
      </c>
      <c r="U12" s="40">
        <v>20</v>
      </c>
      <c r="V12" s="29">
        <f t="shared" si="2"/>
        <v>2.6666666666666665</v>
      </c>
      <c r="W12" s="30">
        <v>11</v>
      </c>
      <c r="X12" s="158">
        <v>160</v>
      </c>
      <c r="Y12" s="158">
        <v>53</v>
      </c>
      <c r="Z12" s="31">
        <v>4.2105263157894735</v>
      </c>
      <c r="AA12" s="158">
        <v>15</v>
      </c>
      <c r="AB12" s="31">
        <f t="shared" si="3"/>
        <v>3.0188679245283021</v>
      </c>
      <c r="AC12" s="32">
        <f t="shared" si="4"/>
        <v>14</v>
      </c>
      <c r="AD12" s="29">
        <f t="shared" si="5"/>
        <v>2.8411214953271027</v>
      </c>
      <c r="AE12" s="29">
        <f t="shared" si="6"/>
        <v>4.2105263157894735</v>
      </c>
      <c r="AF12" s="33">
        <f t="shared" si="6"/>
        <v>20</v>
      </c>
    </row>
    <row r="13" spans="1:33" x14ac:dyDescent="0.3">
      <c r="A13" s="17">
        <v>8</v>
      </c>
      <c r="B13" s="18" t="s">
        <v>37</v>
      </c>
      <c r="C13" s="19" t="s">
        <v>38</v>
      </c>
      <c r="D13" s="19" t="s">
        <v>39</v>
      </c>
      <c r="E13" s="18" t="s">
        <v>40</v>
      </c>
      <c r="F13" s="20">
        <f t="shared" si="0"/>
        <v>154178</v>
      </c>
      <c r="G13" s="19"/>
      <c r="H13" s="20">
        <v>0</v>
      </c>
      <c r="I13" s="21" t="s">
        <v>41</v>
      </c>
      <c r="J13" s="22">
        <v>0</v>
      </c>
      <c r="K13" s="23">
        <v>3</v>
      </c>
      <c r="L13" s="23">
        <v>132</v>
      </c>
      <c r="M13" s="23">
        <v>69</v>
      </c>
      <c r="N13" s="24" t="s">
        <v>42</v>
      </c>
      <c r="O13" s="25">
        <v>12</v>
      </c>
      <c r="P13" s="26">
        <f t="shared" si="1"/>
        <v>1.9130434782608696</v>
      </c>
      <c r="Q13" s="27">
        <v>10</v>
      </c>
      <c r="R13" s="27">
        <v>160</v>
      </c>
      <c r="S13" s="27">
        <v>61</v>
      </c>
      <c r="T13" s="28">
        <v>2.7586206896551726</v>
      </c>
      <c r="U13" s="27">
        <v>17</v>
      </c>
      <c r="V13" s="29">
        <f t="shared" si="2"/>
        <v>2.622950819672131</v>
      </c>
      <c r="W13" s="30"/>
      <c r="X13" s="158"/>
      <c r="Y13" s="158"/>
      <c r="Z13" s="31"/>
      <c r="AA13" s="158"/>
      <c r="AB13" s="31" t="e">
        <f t="shared" si="3"/>
        <v>#DIV/0!</v>
      </c>
      <c r="AC13" s="32">
        <f t="shared" si="4"/>
        <v>13</v>
      </c>
      <c r="AD13" s="29">
        <f t="shared" si="5"/>
        <v>2.2461538461538462</v>
      </c>
      <c r="AE13" s="29">
        <f t="shared" si="6"/>
        <v>2.7586206896551726</v>
      </c>
      <c r="AF13" s="33">
        <f t="shared" si="6"/>
        <v>17</v>
      </c>
    </row>
    <row r="14" spans="1:33" x14ac:dyDescent="0.3">
      <c r="A14" s="17">
        <v>3</v>
      </c>
      <c r="B14" s="18" t="s">
        <v>74</v>
      </c>
      <c r="C14" s="19" t="s">
        <v>75</v>
      </c>
      <c r="D14" s="19" t="s">
        <v>76</v>
      </c>
      <c r="E14" s="18" t="s">
        <v>34</v>
      </c>
      <c r="F14" s="20">
        <f t="shared" si="0"/>
        <v>13526</v>
      </c>
      <c r="G14" s="19"/>
      <c r="H14" s="20">
        <v>1</v>
      </c>
      <c r="I14" s="21" t="s">
        <v>35</v>
      </c>
      <c r="J14" s="22">
        <v>3.2</v>
      </c>
      <c r="K14" s="23">
        <v>10</v>
      </c>
      <c r="L14" s="23">
        <v>139</v>
      </c>
      <c r="M14" s="23">
        <v>70</v>
      </c>
      <c r="N14" s="24">
        <v>2.0571428571428569</v>
      </c>
      <c r="O14" s="25">
        <v>8</v>
      </c>
      <c r="P14" s="26">
        <f t="shared" si="1"/>
        <v>1.9857142857142858</v>
      </c>
      <c r="Q14" s="27"/>
      <c r="R14" s="27"/>
      <c r="S14" s="27"/>
      <c r="T14" s="28"/>
      <c r="U14" s="27"/>
      <c r="V14" s="29" t="e">
        <f t="shared" si="2"/>
        <v>#DIV/0!</v>
      </c>
      <c r="W14" s="30">
        <v>3</v>
      </c>
      <c r="X14" s="158">
        <v>136</v>
      </c>
      <c r="Y14" s="158">
        <v>63</v>
      </c>
      <c r="Z14" s="31" t="s">
        <v>42</v>
      </c>
      <c r="AA14" s="158">
        <v>8</v>
      </c>
      <c r="AB14" s="31">
        <f t="shared" si="3"/>
        <v>2.1587301587301586</v>
      </c>
      <c r="AC14" s="32">
        <f t="shared" si="4"/>
        <v>13</v>
      </c>
      <c r="AD14" s="29">
        <f t="shared" si="5"/>
        <v>2.0676691729323307</v>
      </c>
      <c r="AE14" s="29">
        <f t="shared" si="6"/>
        <v>2.0571428571428569</v>
      </c>
      <c r="AF14" s="33">
        <f t="shared" si="6"/>
        <v>8</v>
      </c>
    </row>
    <row r="15" spans="1:33" x14ac:dyDescent="0.3">
      <c r="A15" s="17"/>
      <c r="B15" s="34" t="s">
        <v>57</v>
      </c>
      <c r="C15" s="19" t="s">
        <v>58</v>
      </c>
      <c r="D15" s="19" t="s">
        <v>33</v>
      </c>
      <c r="E15" s="18" t="s">
        <v>34</v>
      </c>
      <c r="F15" s="20">
        <f t="shared" si="0"/>
        <v>13428</v>
      </c>
      <c r="G15" s="19"/>
      <c r="H15" s="20">
        <v>1</v>
      </c>
      <c r="I15" s="21" t="s">
        <v>35</v>
      </c>
      <c r="J15" s="22">
        <v>2.0099999999999998</v>
      </c>
      <c r="K15" s="23"/>
      <c r="L15" s="23"/>
      <c r="M15" s="23"/>
      <c r="N15" s="24"/>
      <c r="O15" s="25"/>
      <c r="P15" s="26" t="e">
        <f t="shared" si="1"/>
        <v>#DIV/0!</v>
      </c>
      <c r="Q15" s="23">
        <v>6</v>
      </c>
      <c r="R15" s="23">
        <v>97</v>
      </c>
      <c r="S15" s="23">
        <v>59</v>
      </c>
      <c r="T15" s="38">
        <v>1.2571428571428571</v>
      </c>
      <c r="U15" s="25">
        <v>9</v>
      </c>
      <c r="V15" s="29">
        <f t="shared" si="2"/>
        <v>1.6440677966101696</v>
      </c>
      <c r="W15" s="42">
        <v>6</v>
      </c>
      <c r="X15" s="159">
        <v>119</v>
      </c>
      <c r="Y15" s="159">
        <v>69</v>
      </c>
      <c r="Z15" s="43">
        <v>1.9428571428571428</v>
      </c>
      <c r="AA15" s="159">
        <v>9</v>
      </c>
      <c r="AB15" s="31">
        <f t="shared" si="3"/>
        <v>1.7246376811594204</v>
      </c>
      <c r="AC15" s="32">
        <f t="shared" si="4"/>
        <v>12</v>
      </c>
      <c r="AD15" s="29">
        <f t="shared" si="5"/>
        <v>1.6875</v>
      </c>
      <c r="AE15" s="29">
        <f t="shared" si="6"/>
        <v>1.9428571428571428</v>
      </c>
      <c r="AF15" s="33">
        <f t="shared" si="6"/>
        <v>9</v>
      </c>
      <c r="AG15" s="1" t="s">
        <v>36</v>
      </c>
    </row>
    <row r="16" spans="1:33" x14ac:dyDescent="0.3">
      <c r="A16" s="17">
        <v>5</v>
      </c>
      <c r="B16" s="18" t="s">
        <v>59</v>
      </c>
      <c r="C16" s="19" t="s">
        <v>60</v>
      </c>
      <c r="D16" s="19" t="s">
        <v>61</v>
      </c>
      <c r="E16" s="18" t="s">
        <v>30</v>
      </c>
      <c r="F16" s="20">
        <f t="shared" si="0"/>
        <v>150497</v>
      </c>
      <c r="G16" s="19"/>
      <c r="H16" s="20">
        <v>0</v>
      </c>
      <c r="I16" s="21" t="s">
        <v>41</v>
      </c>
      <c r="J16" s="22">
        <v>0</v>
      </c>
      <c r="K16" s="23">
        <v>6</v>
      </c>
      <c r="L16" s="23">
        <v>148</v>
      </c>
      <c r="M16" s="23">
        <v>66</v>
      </c>
      <c r="N16" s="24">
        <v>2.2285714285714286</v>
      </c>
      <c r="O16" s="25">
        <v>10</v>
      </c>
      <c r="P16" s="26">
        <f t="shared" si="1"/>
        <v>2.2424242424242422</v>
      </c>
      <c r="Q16" s="27">
        <v>5</v>
      </c>
      <c r="R16" s="27">
        <v>124</v>
      </c>
      <c r="S16" s="27">
        <v>60</v>
      </c>
      <c r="T16" s="28" t="s">
        <v>42</v>
      </c>
      <c r="U16" s="27">
        <v>7</v>
      </c>
      <c r="V16" s="29">
        <f t="shared" si="2"/>
        <v>2.0666666666666669</v>
      </c>
      <c r="W16" s="30"/>
      <c r="X16" s="158"/>
      <c r="Y16" s="158"/>
      <c r="Z16" s="31"/>
      <c r="AA16" s="158"/>
      <c r="AB16" s="31" t="e">
        <f t="shared" si="3"/>
        <v>#DIV/0!</v>
      </c>
      <c r="AC16" s="32">
        <f t="shared" si="4"/>
        <v>11</v>
      </c>
      <c r="AD16" s="29">
        <f t="shared" si="5"/>
        <v>2.1587301587301586</v>
      </c>
      <c r="AE16" s="29">
        <f t="shared" si="6"/>
        <v>2.2285714285714286</v>
      </c>
      <c r="AF16" s="33">
        <f t="shared" si="6"/>
        <v>10</v>
      </c>
    </row>
    <row r="17" spans="1:33" x14ac:dyDescent="0.3">
      <c r="A17" s="17">
        <v>1</v>
      </c>
      <c r="B17" s="34" t="s">
        <v>62</v>
      </c>
      <c r="C17" s="19" t="s">
        <v>63</v>
      </c>
      <c r="D17" s="19" t="s">
        <v>64</v>
      </c>
      <c r="E17" s="34" t="s">
        <v>34</v>
      </c>
      <c r="F17" s="20">
        <f t="shared" si="0"/>
        <v>155821</v>
      </c>
      <c r="G17" s="19"/>
      <c r="H17" s="20">
        <v>1</v>
      </c>
      <c r="I17" s="44" t="s">
        <v>35</v>
      </c>
      <c r="J17" s="22">
        <v>1.27</v>
      </c>
      <c r="K17" s="23">
        <v>5</v>
      </c>
      <c r="L17" s="23">
        <v>62</v>
      </c>
      <c r="M17" s="23">
        <v>51</v>
      </c>
      <c r="N17" s="24" t="s">
        <v>42</v>
      </c>
      <c r="O17" s="25">
        <v>7</v>
      </c>
      <c r="P17" s="26">
        <f t="shared" si="1"/>
        <v>1.2156862745098038</v>
      </c>
      <c r="Q17" s="160">
        <v>5</v>
      </c>
      <c r="R17" s="160">
        <v>91</v>
      </c>
      <c r="S17" s="160">
        <v>70</v>
      </c>
      <c r="T17" s="161" t="s">
        <v>42</v>
      </c>
      <c r="U17" s="162">
        <v>9</v>
      </c>
      <c r="V17" s="29">
        <f t="shared" si="2"/>
        <v>1.3</v>
      </c>
      <c r="W17" s="23">
        <v>3</v>
      </c>
      <c r="X17" s="25">
        <v>75</v>
      </c>
      <c r="Y17" s="25">
        <v>60</v>
      </c>
      <c r="Z17" s="24" t="s">
        <v>42</v>
      </c>
      <c r="AA17" s="25">
        <v>10</v>
      </c>
      <c r="AB17" s="31">
        <f t="shared" si="3"/>
        <v>1.25</v>
      </c>
      <c r="AC17" s="32">
        <f t="shared" si="4"/>
        <v>10</v>
      </c>
      <c r="AD17" s="29">
        <f t="shared" si="5"/>
        <v>1.2596685082872927</v>
      </c>
      <c r="AE17" s="29">
        <f t="shared" si="6"/>
        <v>0</v>
      </c>
      <c r="AF17" s="33">
        <f t="shared" si="6"/>
        <v>10</v>
      </c>
      <c r="AG17" s="1" t="s">
        <v>36</v>
      </c>
    </row>
    <row r="18" spans="1:33" x14ac:dyDescent="0.3">
      <c r="A18" s="17"/>
      <c r="B18" s="18" t="s">
        <v>50</v>
      </c>
      <c r="C18" s="19" t="s">
        <v>51</v>
      </c>
      <c r="D18" s="19" t="s">
        <v>52</v>
      </c>
      <c r="E18" s="18" t="s">
        <v>30</v>
      </c>
      <c r="F18" s="20">
        <f t="shared" si="0"/>
        <v>144872</v>
      </c>
      <c r="G18" s="19"/>
      <c r="H18" s="20">
        <v>1</v>
      </c>
      <c r="I18" s="21" t="s">
        <v>53</v>
      </c>
      <c r="J18" s="22">
        <v>3.2</v>
      </c>
      <c r="K18" s="39"/>
      <c r="L18" s="39"/>
      <c r="M18" s="39"/>
      <c r="N18" s="24"/>
      <c r="O18" s="39"/>
      <c r="P18" s="26" t="e">
        <f t="shared" si="1"/>
        <v>#DIV/0!</v>
      </c>
      <c r="Q18" s="27">
        <v>7</v>
      </c>
      <c r="R18" s="27">
        <v>153</v>
      </c>
      <c r="S18" s="27">
        <v>45</v>
      </c>
      <c r="T18" s="28">
        <v>4.4444444444444446</v>
      </c>
      <c r="U18" s="27">
        <v>21</v>
      </c>
      <c r="V18" s="29">
        <f t="shared" si="2"/>
        <v>3.4</v>
      </c>
      <c r="W18" s="30"/>
      <c r="X18" s="158"/>
      <c r="Y18" s="158"/>
      <c r="Z18" s="31"/>
      <c r="AA18" s="158"/>
      <c r="AB18" s="31" t="e">
        <f t="shared" si="3"/>
        <v>#DIV/0!</v>
      </c>
      <c r="AC18" s="32">
        <f t="shared" si="4"/>
        <v>7</v>
      </c>
      <c r="AD18" s="29">
        <f t="shared" si="5"/>
        <v>3.4</v>
      </c>
      <c r="AE18" s="29">
        <f t="shared" si="6"/>
        <v>4.4444444444444446</v>
      </c>
      <c r="AF18" s="33">
        <f t="shared" si="6"/>
        <v>21</v>
      </c>
    </row>
    <row r="19" spans="1:33" x14ac:dyDescent="0.3">
      <c r="A19" s="17"/>
      <c r="B19" s="18" t="s">
        <v>68</v>
      </c>
      <c r="C19" s="19" t="s">
        <v>69</v>
      </c>
      <c r="D19" s="19" t="s">
        <v>29</v>
      </c>
      <c r="E19" s="18" t="s">
        <v>34</v>
      </c>
      <c r="F19" s="20">
        <f t="shared" si="0"/>
        <v>119631</v>
      </c>
      <c r="G19" s="19"/>
      <c r="H19" s="20">
        <v>1</v>
      </c>
      <c r="I19" s="21" t="s">
        <v>70</v>
      </c>
      <c r="J19" s="22">
        <v>1.68</v>
      </c>
      <c r="K19" s="45"/>
      <c r="L19" s="45"/>
      <c r="M19" s="45"/>
      <c r="N19" s="46"/>
      <c r="O19" s="47"/>
      <c r="P19" s="26" t="e">
        <f t="shared" si="1"/>
        <v>#DIV/0!</v>
      </c>
      <c r="Q19" s="23">
        <v>3</v>
      </c>
      <c r="R19" s="23">
        <v>69</v>
      </c>
      <c r="S19" s="23">
        <v>58</v>
      </c>
      <c r="T19" s="38" t="s">
        <v>42</v>
      </c>
      <c r="U19" s="25">
        <v>8</v>
      </c>
      <c r="V19" s="29">
        <f t="shared" si="2"/>
        <v>1.1896551724137931</v>
      </c>
      <c r="W19" s="23">
        <v>3</v>
      </c>
      <c r="X19" s="25">
        <v>138</v>
      </c>
      <c r="Y19" s="25">
        <v>58</v>
      </c>
      <c r="Z19" s="24" t="s">
        <v>42</v>
      </c>
      <c r="AA19" s="25">
        <v>20</v>
      </c>
      <c r="AB19" s="31">
        <f t="shared" si="3"/>
        <v>2.3793103448275863</v>
      </c>
      <c r="AC19" s="32">
        <f t="shared" si="4"/>
        <v>6</v>
      </c>
      <c r="AD19" s="29">
        <f t="shared" si="5"/>
        <v>1.7844827586206897</v>
      </c>
      <c r="AE19" s="29">
        <f t="shared" si="6"/>
        <v>0</v>
      </c>
      <c r="AF19" s="33">
        <f t="shared" si="6"/>
        <v>20</v>
      </c>
    </row>
    <row r="20" spans="1:33" x14ac:dyDescent="0.3">
      <c r="A20" s="17">
        <v>6</v>
      </c>
      <c r="B20" s="18" t="s">
        <v>71</v>
      </c>
      <c r="C20" s="19" t="s">
        <v>72</v>
      </c>
      <c r="D20" s="19" t="s">
        <v>73</v>
      </c>
      <c r="E20" s="34" t="s">
        <v>40</v>
      </c>
      <c r="F20" s="20">
        <f t="shared" si="0"/>
        <v>154179</v>
      </c>
      <c r="G20" s="19"/>
      <c r="H20" s="20">
        <v>0</v>
      </c>
      <c r="I20" s="21" t="s">
        <v>41</v>
      </c>
      <c r="J20" s="22">
        <v>0</v>
      </c>
      <c r="K20" s="23">
        <v>3</v>
      </c>
      <c r="L20" s="23">
        <v>120</v>
      </c>
      <c r="M20" s="23">
        <v>66</v>
      </c>
      <c r="N20" s="24" t="s">
        <v>42</v>
      </c>
      <c r="O20" s="25">
        <v>13</v>
      </c>
      <c r="P20" s="26">
        <f t="shared" si="1"/>
        <v>1.8181818181818181</v>
      </c>
      <c r="Q20" s="27">
        <v>3</v>
      </c>
      <c r="R20" s="27">
        <v>54</v>
      </c>
      <c r="S20" s="27">
        <v>46</v>
      </c>
      <c r="T20" s="28" t="s">
        <v>42</v>
      </c>
      <c r="U20" s="27">
        <v>7</v>
      </c>
      <c r="V20" s="29">
        <f t="shared" si="2"/>
        <v>1.173913043478261</v>
      </c>
      <c r="W20" s="30"/>
      <c r="X20" s="158"/>
      <c r="Y20" s="158"/>
      <c r="Z20" s="31"/>
      <c r="AA20" s="158"/>
      <c r="AB20" s="31" t="e">
        <f t="shared" si="3"/>
        <v>#DIV/0!</v>
      </c>
      <c r="AC20" s="32">
        <f t="shared" si="4"/>
        <v>6</v>
      </c>
      <c r="AD20" s="29">
        <f t="shared" si="5"/>
        <v>1.5535714285714286</v>
      </c>
      <c r="AE20" s="29">
        <f t="shared" si="6"/>
        <v>0</v>
      </c>
      <c r="AF20" s="33">
        <f t="shared" si="6"/>
        <v>13</v>
      </c>
    </row>
    <row r="21" spans="1:33" hidden="1" x14ac:dyDescent="0.3">
      <c r="A21" s="17"/>
      <c r="B21" s="18" t="s">
        <v>77</v>
      </c>
      <c r="C21" s="19"/>
      <c r="D21" s="19"/>
      <c r="E21" s="18"/>
      <c r="F21" s="20">
        <f t="shared" si="0"/>
        <v>143224</v>
      </c>
      <c r="G21" s="19"/>
      <c r="H21" s="20">
        <v>1</v>
      </c>
      <c r="I21" s="44" t="s">
        <v>49</v>
      </c>
      <c r="J21" s="22">
        <v>2.4500000000000002</v>
      </c>
      <c r="K21" s="23"/>
      <c r="L21" s="23"/>
      <c r="M21" s="23"/>
      <c r="N21" s="24"/>
      <c r="O21" s="25"/>
      <c r="P21" s="26" t="e">
        <f t="shared" si="1"/>
        <v>#DIV/0!</v>
      </c>
      <c r="Q21" s="23"/>
      <c r="R21" s="23"/>
      <c r="S21" s="23"/>
      <c r="T21" s="38"/>
      <c r="U21" s="25"/>
      <c r="V21" s="29" t="e">
        <f t="shared" si="2"/>
        <v>#DIV/0!</v>
      </c>
      <c r="W21" s="42"/>
      <c r="X21" s="159"/>
      <c r="Y21" s="159"/>
      <c r="Z21" s="43"/>
      <c r="AA21" s="159"/>
      <c r="AB21" s="31" t="e">
        <f t="shared" si="3"/>
        <v>#DIV/0!</v>
      </c>
      <c r="AC21" s="32">
        <f t="shared" si="4"/>
        <v>0</v>
      </c>
      <c r="AD21" s="29" t="e">
        <f t="shared" si="5"/>
        <v>#DIV/0!</v>
      </c>
      <c r="AE21" s="29">
        <f t="shared" si="6"/>
        <v>0</v>
      </c>
      <c r="AF21" s="33">
        <f t="shared" si="6"/>
        <v>0</v>
      </c>
    </row>
    <row r="22" spans="1:33" hidden="1" x14ac:dyDescent="0.3">
      <c r="A22" s="17"/>
      <c r="B22" s="18" t="s">
        <v>78</v>
      </c>
      <c r="C22" s="19"/>
      <c r="D22" s="19"/>
      <c r="E22" s="18"/>
      <c r="F22" s="20">
        <f t="shared" si="0"/>
        <v>13618</v>
      </c>
      <c r="G22" s="19"/>
      <c r="H22" s="20">
        <v>1</v>
      </c>
      <c r="I22" s="21" t="s">
        <v>35</v>
      </c>
      <c r="J22" s="22">
        <v>2.42</v>
      </c>
      <c r="K22" s="23"/>
      <c r="L22" s="23"/>
      <c r="M22" s="23"/>
      <c r="N22" s="24"/>
      <c r="O22" s="25"/>
      <c r="P22" s="26" t="e">
        <f t="shared" si="1"/>
        <v>#DIV/0!</v>
      </c>
      <c r="Q22" s="23"/>
      <c r="R22" s="23"/>
      <c r="S22" s="23"/>
      <c r="T22" s="38"/>
      <c r="U22" s="25"/>
      <c r="V22" s="29" t="e">
        <f t="shared" si="2"/>
        <v>#DIV/0!</v>
      </c>
      <c r="W22" s="23"/>
      <c r="X22" s="25"/>
      <c r="Y22" s="25"/>
      <c r="Z22" s="24"/>
      <c r="AA22" s="25"/>
      <c r="AB22" s="31" t="e">
        <f t="shared" si="3"/>
        <v>#DIV/0!</v>
      </c>
      <c r="AC22" s="32">
        <f t="shared" si="4"/>
        <v>0</v>
      </c>
      <c r="AD22" s="29" t="e">
        <f t="shared" si="5"/>
        <v>#DIV/0!</v>
      </c>
      <c r="AE22" s="29">
        <f t="shared" si="6"/>
        <v>0</v>
      </c>
      <c r="AF22" s="33">
        <f t="shared" si="6"/>
        <v>0</v>
      </c>
    </row>
    <row r="23" spans="1:33" hidden="1" x14ac:dyDescent="0.3">
      <c r="A23" s="17"/>
      <c r="B23" s="18" t="s">
        <v>79</v>
      </c>
      <c r="C23" s="19"/>
      <c r="D23" s="19"/>
      <c r="E23" s="18"/>
      <c r="F23" s="20">
        <f t="shared" si="0"/>
        <v>156543</v>
      </c>
      <c r="G23" s="19"/>
      <c r="H23" s="20"/>
      <c r="I23" s="21"/>
      <c r="J23" s="22"/>
      <c r="K23" s="23"/>
      <c r="L23" s="23"/>
      <c r="M23" s="23"/>
      <c r="N23" s="24"/>
      <c r="O23" s="25"/>
      <c r="P23" s="26" t="e">
        <f t="shared" si="1"/>
        <v>#DIV/0!</v>
      </c>
      <c r="Q23" s="27"/>
      <c r="R23" s="27"/>
      <c r="S23" s="27"/>
      <c r="T23" s="28"/>
      <c r="U23" s="27"/>
      <c r="V23" s="29" t="e">
        <f t="shared" si="2"/>
        <v>#DIV/0!</v>
      </c>
      <c r="W23" s="30"/>
      <c r="X23" s="158"/>
      <c r="Y23" s="158"/>
      <c r="Z23" s="31"/>
      <c r="AA23" s="158"/>
      <c r="AB23" s="31" t="e">
        <f t="shared" si="3"/>
        <v>#DIV/0!</v>
      </c>
      <c r="AC23" s="32">
        <f t="shared" si="4"/>
        <v>0</v>
      </c>
      <c r="AD23" s="29" t="e">
        <f t="shared" si="5"/>
        <v>#DIV/0!</v>
      </c>
      <c r="AE23" s="29">
        <f t="shared" si="6"/>
        <v>0</v>
      </c>
      <c r="AF23" s="33">
        <f t="shared" si="6"/>
        <v>0</v>
      </c>
    </row>
    <row r="24" spans="1:33" hidden="1" x14ac:dyDescent="0.3">
      <c r="A24" s="17"/>
      <c r="B24" s="18" t="s">
        <v>80</v>
      </c>
      <c r="C24" s="19"/>
      <c r="D24" s="19"/>
      <c r="E24" s="18"/>
      <c r="F24" s="20">
        <f t="shared" si="0"/>
        <v>136220</v>
      </c>
      <c r="G24" s="19"/>
      <c r="H24" s="20"/>
      <c r="I24" s="21"/>
      <c r="J24" s="22"/>
      <c r="K24" s="23"/>
      <c r="L24" s="23"/>
      <c r="M24" s="23"/>
      <c r="N24" s="24"/>
      <c r="O24" s="25"/>
      <c r="P24" s="26" t="e">
        <f t="shared" si="1"/>
        <v>#DIV/0!</v>
      </c>
      <c r="Q24" s="27"/>
      <c r="R24" s="27"/>
      <c r="S24" s="27"/>
      <c r="T24" s="28"/>
      <c r="U24" s="27"/>
      <c r="V24" s="29" t="e">
        <f t="shared" si="2"/>
        <v>#DIV/0!</v>
      </c>
      <c r="W24" s="30"/>
      <c r="X24" s="158"/>
      <c r="Y24" s="158"/>
      <c r="Z24" s="31"/>
      <c r="AA24" s="158"/>
      <c r="AB24" s="31" t="e">
        <f t="shared" si="3"/>
        <v>#DIV/0!</v>
      </c>
      <c r="AC24" s="32">
        <f t="shared" si="4"/>
        <v>0</v>
      </c>
      <c r="AD24" s="29" t="e">
        <f t="shared" si="5"/>
        <v>#DIV/0!</v>
      </c>
      <c r="AE24" s="29">
        <f t="shared" si="6"/>
        <v>0</v>
      </c>
      <c r="AF24" s="33">
        <f t="shared" si="6"/>
        <v>0</v>
      </c>
    </row>
    <row r="25" spans="1:33" hidden="1" x14ac:dyDescent="0.3">
      <c r="A25" s="17"/>
      <c r="B25" s="18" t="s">
        <v>81</v>
      </c>
      <c r="C25" s="19"/>
      <c r="D25" s="19"/>
      <c r="E25" s="18"/>
      <c r="F25" s="20">
        <f t="shared" si="0"/>
        <v>157535</v>
      </c>
      <c r="G25" s="19"/>
      <c r="H25" s="20"/>
      <c r="I25" s="21"/>
      <c r="J25" s="22"/>
      <c r="K25" s="23"/>
      <c r="L25" s="23"/>
      <c r="M25" s="23"/>
      <c r="N25" s="24"/>
      <c r="O25" s="25"/>
      <c r="P25" s="26" t="e">
        <f t="shared" si="1"/>
        <v>#DIV/0!</v>
      </c>
      <c r="Q25" s="27"/>
      <c r="R25" s="27"/>
      <c r="S25" s="27"/>
      <c r="T25" s="28"/>
      <c r="U25" s="27"/>
      <c r="V25" s="29" t="e">
        <f t="shared" si="2"/>
        <v>#DIV/0!</v>
      </c>
      <c r="W25" s="30"/>
      <c r="X25" s="158"/>
      <c r="Y25" s="158"/>
      <c r="Z25" s="31"/>
      <c r="AA25" s="158"/>
      <c r="AB25" s="31" t="e">
        <f t="shared" si="3"/>
        <v>#DIV/0!</v>
      </c>
      <c r="AC25" s="32">
        <f t="shared" si="4"/>
        <v>0</v>
      </c>
      <c r="AD25" s="29" t="e">
        <f t="shared" si="5"/>
        <v>#DIV/0!</v>
      </c>
      <c r="AE25" s="29">
        <f t="shared" si="6"/>
        <v>0</v>
      </c>
      <c r="AF25" s="33">
        <f t="shared" si="6"/>
        <v>0</v>
      </c>
    </row>
    <row r="26" spans="1:33" x14ac:dyDescent="0.3">
      <c r="A26" s="17"/>
      <c r="B26" s="18" t="s">
        <v>82</v>
      </c>
      <c r="C26" s="19" t="s">
        <v>83</v>
      </c>
      <c r="D26" s="19" t="s">
        <v>29</v>
      </c>
      <c r="E26" s="34" t="s">
        <v>34</v>
      </c>
      <c r="F26" s="20">
        <f t="shared" si="0"/>
        <v>12774</v>
      </c>
      <c r="G26" s="19"/>
      <c r="H26" s="20">
        <v>1</v>
      </c>
      <c r="I26" s="21" t="s">
        <v>35</v>
      </c>
      <c r="J26" s="22">
        <v>2.3199999999999998</v>
      </c>
      <c r="K26" s="23"/>
      <c r="L26" s="23"/>
      <c r="M26" s="23"/>
      <c r="N26" s="24"/>
      <c r="O26" s="25"/>
      <c r="P26" s="26" t="e">
        <f t="shared" si="1"/>
        <v>#DIV/0!</v>
      </c>
      <c r="Q26" s="27"/>
      <c r="R26" s="27"/>
      <c r="S26" s="27"/>
      <c r="T26" s="28"/>
      <c r="U26" s="27"/>
      <c r="V26" s="29" t="e">
        <f t="shared" si="2"/>
        <v>#DIV/0!</v>
      </c>
      <c r="W26" s="30"/>
      <c r="X26" s="158"/>
      <c r="Y26" s="158"/>
      <c r="Z26" s="31"/>
      <c r="AA26" s="158"/>
      <c r="AB26" s="31" t="e">
        <f t="shared" si="3"/>
        <v>#DIV/0!</v>
      </c>
      <c r="AC26" s="32">
        <f t="shared" si="4"/>
        <v>0</v>
      </c>
      <c r="AD26" s="29" t="e">
        <f t="shared" si="5"/>
        <v>#DIV/0!</v>
      </c>
      <c r="AE26" s="29">
        <f t="shared" si="6"/>
        <v>0</v>
      </c>
      <c r="AF26" s="33">
        <f t="shared" si="6"/>
        <v>0</v>
      </c>
      <c r="AG26" s="1" t="s">
        <v>36</v>
      </c>
    </row>
    <row r="27" spans="1:33" hidden="1" x14ac:dyDescent="0.3">
      <c r="A27" s="17"/>
      <c r="B27" s="18"/>
      <c r="C27" s="19"/>
      <c r="D27" s="19"/>
      <c r="E27" s="18"/>
      <c r="F27" s="20" t="e">
        <f t="shared" si="0"/>
        <v>#N/A</v>
      </c>
      <c r="G27" s="19"/>
      <c r="H27" s="20"/>
      <c r="I27" s="21"/>
      <c r="J27" s="22"/>
      <c r="K27" s="23"/>
      <c r="L27" s="23"/>
      <c r="M27" s="23"/>
      <c r="N27" s="24"/>
      <c r="O27" s="25"/>
      <c r="P27" s="26" t="e">
        <f t="shared" si="1"/>
        <v>#DIV/0!</v>
      </c>
      <c r="Q27" s="27"/>
      <c r="R27" s="27"/>
      <c r="S27" s="27"/>
      <c r="T27" s="27"/>
      <c r="U27" s="27"/>
      <c r="V27" s="29" t="e">
        <f t="shared" si="2"/>
        <v>#DIV/0!</v>
      </c>
      <c r="W27" s="30"/>
      <c r="X27" s="31"/>
      <c r="Y27" s="31"/>
      <c r="Z27" s="31"/>
      <c r="AA27" s="31"/>
      <c r="AB27" s="31" t="e">
        <f t="shared" si="3"/>
        <v>#DIV/0!</v>
      </c>
      <c r="AC27" s="32">
        <f t="shared" si="4"/>
        <v>0</v>
      </c>
      <c r="AD27" s="29" t="e">
        <f t="shared" si="5"/>
        <v>#DIV/0!</v>
      </c>
      <c r="AE27" s="29">
        <f t="shared" ref="AE27:AF34" si="7">MAX(N27,T27,Z27)</f>
        <v>0</v>
      </c>
      <c r="AF27" s="33">
        <f t="shared" si="7"/>
        <v>0</v>
      </c>
    </row>
    <row r="28" spans="1:33" hidden="1" x14ac:dyDescent="0.3">
      <c r="A28" s="17"/>
      <c r="B28" s="18"/>
      <c r="C28" s="19"/>
      <c r="D28" s="19"/>
      <c r="E28" s="18"/>
      <c r="F28" s="20" t="e">
        <f t="shared" si="0"/>
        <v>#N/A</v>
      </c>
      <c r="G28" s="19"/>
      <c r="H28" s="20"/>
      <c r="I28" s="21"/>
      <c r="J28" s="20"/>
      <c r="K28" s="23"/>
      <c r="L28" s="23"/>
      <c r="M28" s="23"/>
      <c r="N28" s="24"/>
      <c r="O28" s="25"/>
      <c r="P28" s="26" t="e">
        <f t="shared" si="1"/>
        <v>#DIV/0!</v>
      </c>
      <c r="Q28" s="27"/>
      <c r="R28" s="27"/>
      <c r="S28" s="27"/>
      <c r="T28" s="27"/>
      <c r="U28" s="27"/>
      <c r="V28" s="29" t="e">
        <f t="shared" si="2"/>
        <v>#DIV/0!</v>
      </c>
      <c r="W28" s="30"/>
      <c r="X28" s="31"/>
      <c r="Y28" s="31"/>
      <c r="Z28" s="31"/>
      <c r="AA28" s="31"/>
      <c r="AB28" s="31" t="e">
        <f t="shared" si="3"/>
        <v>#DIV/0!</v>
      </c>
      <c r="AC28" s="32">
        <f t="shared" si="4"/>
        <v>0</v>
      </c>
      <c r="AD28" s="29" t="e">
        <f t="shared" si="5"/>
        <v>#DIV/0!</v>
      </c>
      <c r="AE28" s="29">
        <f t="shared" si="7"/>
        <v>0</v>
      </c>
      <c r="AF28" s="33">
        <f t="shared" si="7"/>
        <v>0</v>
      </c>
    </row>
    <row r="29" spans="1:33" hidden="1" x14ac:dyDescent="0.3">
      <c r="A29" s="17"/>
      <c r="B29" s="18"/>
      <c r="C29" s="19"/>
      <c r="D29" s="19"/>
      <c r="E29" s="18"/>
      <c r="F29" s="20" t="e">
        <f t="shared" si="0"/>
        <v>#N/A</v>
      </c>
      <c r="G29" s="19"/>
      <c r="H29" s="20"/>
      <c r="I29" s="21"/>
      <c r="J29" s="20"/>
      <c r="K29" s="23"/>
      <c r="L29" s="23"/>
      <c r="M29" s="23"/>
      <c r="N29" s="24"/>
      <c r="O29" s="25"/>
      <c r="P29" s="26" t="e">
        <f t="shared" si="1"/>
        <v>#DIV/0!</v>
      </c>
      <c r="Q29" s="27"/>
      <c r="R29" s="27"/>
      <c r="S29" s="27"/>
      <c r="T29" s="27"/>
      <c r="U29" s="27"/>
      <c r="V29" s="29" t="e">
        <f t="shared" si="2"/>
        <v>#DIV/0!</v>
      </c>
      <c r="W29" s="30"/>
      <c r="X29" s="31"/>
      <c r="Y29" s="31"/>
      <c r="Z29" s="31"/>
      <c r="AA29" s="31"/>
      <c r="AB29" s="31" t="e">
        <f t="shared" si="3"/>
        <v>#DIV/0!</v>
      </c>
      <c r="AC29" s="32">
        <f t="shared" si="4"/>
        <v>0</v>
      </c>
      <c r="AD29" s="29" t="e">
        <f t="shared" si="5"/>
        <v>#DIV/0!</v>
      </c>
      <c r="AE29" s="29">
        <f t="shared" si="7"/>
        <v>0</v>
      </c>
      <c r="AF29" s="33">
        <f t="shared" si="7"/>
        <v>0</v>
      </c>
    </row>
    <row r="30" spans="1:33" hidden="1" x14ac:dyDescent="0.3">
      <c r="A30" s="17"/>
      <c r="B30" s="18"/>
      <c r="C30" s="19"/>
      <c r="D30" s="19"/>
      <c r="E30" s="18"/>
      <c r="F30" s="20" t="e">
        <f t="shared" si="0"/>
        <v>#N/A</v>
      </c>
      <c r="G30" s="19"/>
      <c r="H30" s="20"/>
      <c r="I30" s="21"/>
      <c r="J30" s="20"/>
      <c r="K30" s="23"/>
      <c r="L30" s="23"/>
      <c r="M30" s="23"/>
      <c r="N30" s="24"/>
      <c r="O30" s="25"/>
      <c r="P30" s="26" t="e">
        <f t="shared" si="1"/>
        <v>#DIV/0!</v>
      </c>
      <c r="Q30" s="27"/>
      <c r="R30" s="27"/>
      <c r="S30" s="27"/>
      <c r="T30" s="27"/>
      <c r="U30" s="27"/>
      <c r="V30" s="29" t="e">
        <f t="shared" si="2"/>
        <v>#DIV/0!</v>
      </c>
      <c r="W30" s="30"/>
      <c r="X30" s="31"/>
      <c r="Y30" s="31"/>
      <c r="Z30" s="31"/>
      <c r="AA30" s="31"/>
      <c r="AB30" s="31" t="e">
        <f t="shared" si="3"/>
        <v>#DIV/0!</v>
      </c>
      <c r="AC30" s="32">
        <f t="shared" si="4"/>
        <v>0</v>
      </c>
      <c r="AD30" s="29" t="e">
        <f t="shared" si="5"/>
        <v>#DIV/0!</v>
      </c>
      <c r="AE30" s="29">
        <f t="shared" si="7"/>
        <v>0</v>
      </c>
      <c r="AF30" s="33">
        <f t="shared" si="7"/>
        <v>0</v>
      </c>
    </row>
    <row r="31" spans="1:33" hidden="1" x14ac:dyDescent="0.3">
      <c r="A31" s="17"/>
      <c r="B31" s="18"/>
      <c r="C31" s="19"/>
      <c r="D31" s="19"/>
      <c r="E31" s="18"/>
      <c r="F31" s="20" t="e">
        <f t="shared" si="0"/>
        <v>#N/A</v>
      </c>
      <c r="G31" s="19"/>
      <c r="H31" s="20"/>
      <c r="I31" s="21"/>
      <c r="J31" s="20"/>
      <c r="K31" s="23"/>
      <c r="L31" s="23"/>
      <c r="M31" s="23"/>
      <c r="N31" s="24"/>
      <c r="O31" s="25"/>
      <c r="P31" s="26" t="e">
        <f t="shared" si="1"/>
        <v>#DIV/0!</v>
      </c>
      <c r="Q31" s="27"/>
      <c r="R31" s="27"/>
      <c r="S31" s="27"/>
      <c r="T31" s="27"/>
      <c r="U31" s="27"/>
      <c r="V31" s="29" t="e">
        <f t="shared" si="2"/>
        <v>#DIV/0!</v>
      </c>
      <c r="W31" s="30"/>
      <c r="X31" s="31"/>
      <c r="Y31" s="31"/>
      <c r="Z31" s="31"/>
      <c r="AA31" s="31"/>
      <c r="AB31" s="31" t="e">
        <f t="shared" si="3"/>
        <v>#DIV/0!</v>
      </c>
      <c r="AC31" s="32">
        <f t="shared" si="4"/>
        <v>0</v>
      </c>
      <c r="AD31" s="29" t="e">
        <f t="shared" si="5"/>
        <v>#DIV/0!</v>
      </c>
      <c r="AE31" s="29">
        <f t="shared" si="7"/>
        <v>0</v>
      </c>
      <c r="AF31" s="33">
        <f t="shared" si="7"/>
        <v>0</v>
      </c>
    </row>
    <row r="32" spans="1:33" hidden="1" x14ac:dyDescent="0.3">
      <c r="A32" s="48"/>
      <c r="B32" s="18"/>
      <c r="C32" s="19"/>
      <c r="D32" s="19"/>
      <c r="E32" s="18"/>
      <c r="F32" s="20" t="e">
        <f t="shared" si="0"/>
        <v>#N/A</v>
      </c>
      <c r="G32" s="19"/>
      <c r="H32" s="20"/>
      <c r="I32" s="21"/>
      <c r="J32" s="20"/>
      <c r="K32" s="23"/>
      <c r="L32" s="23"/>
      <c r="M32" s="23"/>
      <c r="N32" s="24"/>
      <c r="O32" s="25"/>
      <c r="P32" s="26" t="e">
        <f t="shared" si="1"/>
        <v>#DIV/0!</v>
      </c>
      <c r="Q32" s="27"/>
      <c r="R32" s="27"/>
      <c r="S32" s="27"/>
      <c r="T32" s="27"/>
      <c r="U32" s="27"/>
      <c r="V32" s="29" t="e">
        <f t="shared" si="2"/>
        <v>#DIV/0!</v>
      </c>
      <c r="W32" s="30"/>
      <c r="X32" s="31"/>
      <c r="Y32" s="31"/>
      <c r="Z32" s="31"/>
      <c r="AA32" s="31"/>
      <c r="AB32" s="31" t="e">
        <f t="shared" si="3"/>
        <v>#DIV/0!</v>
      </c>
      <c r="AC32" s="32">
        <f t="shared" si="4"/>
        <v>0</v>
      </c>
      <c r="AD32" s="29" t="e">
        <f t="shared" si="5"/>
        <v>#DIV/0!</v>
      </c>
      <c r="AE32" s="29">
        <f t="shared" si="7"/>
        <v>0</v>
      </c>
      <c r="AF32" s="33">
        <f t="shared" si="7"/>
        <v>0</v>
      </c>
    </row>
    <row r="33" spans="1:32" hidden="1" x14ac:dyDescent="0.3">
      <c r="A33" s="48"/>
      <c r="B33" s="18"/>
      <c r="C33" s="19"/>
      <c r="D33" s="19"/>
      <c r="E33" s="18"/>
      <c r="F33" s="20" t="e">
        <f t="shared" si="0"/>
        <v>#N/A</v>
      </c>
      <c r="G33" s="19"/>
      <c r="H33" s="20"/>
      <c r="I33" s="21"/>
      <c r="J33" s="20"/>
      <c r="K33" s="23"/>
      <c r="L33" s="23"/>
      <c r="M33" s="23"/>
      <c r="N33" s="24"/>
      <c r="O33" s="25"/>
      <c r="P33" s="26" t="e">
        <f t="shared" si="1"/>
        <v>#DIV/0!</v>
      </c>
      <c r="Q33" s="27"/>
      <c r="R33" s="27"/>
      <c r="S33" s="27"/>
      <c r="T33" s="27"/>
      <c r="U33" s="27"/>
      <c r="V33" s="29" t="e">
        <f t="shared" si="2"/>
        <v>#DIV/0!</v>
      </c>
      <c r="W33" s="30"/>
      <c r="X33" s="31"/>
      <c r="Y33" s="31"/>
      <c r="Z33" s="31"/>
      <c r="AA33" s="31"/>
      <c r="AB33" s="31" t="e">
        <f t="shared" si="3"/>
        <v>#DIV/0!</v>
      </c>
      <c r="AC33" s="32">
        <f t="shared" si="4"/>
        <v>0</v>
      </c>
      <c r="AD33" s="29" t="e">
        <f t="shared" si="5"/>
        <v>#DIV/0!</v>
      </c>
      <c r="AE33" s="29">
        <f t="shared" si="7"/>
        <v>0</v>
      </c>
      <c r="AF33" s="33">
        <f t="shared" si="7"/>
        <v>0</v>
      </c>
    </row>
    <row r="34" spans="1:32" hidden="1" x14ac:dyDescent="0.3">
      <c r="A34" s="48"/>
      <c r="B34" s="18"/>
      <c r="C34" s="19"/>
      <c r="D34" s="19"/>
      <c r="E34" s="18"/>
      <c r="F34" s="20" t="e">
        <f t="shared" si="0"/>
        <v>#N/A</v>
      </c>
      <c r="G34" s="19"/>
      <c r="H34" s="20"/>
      <c r="I34" s="21"/>
      <c r="J34" s="20"/>
      <c r="K34" s="23"/>
      <c r="L34" s="23"/>
      <c r="M34" s="23"/>
      <c r="N34" s="24"/>
      <c r="O34" s="25"/>
      <c r="P34" s="26" t="e">
        <f t="shared" si="1"/>
        <v>#DIV/0!</v>
      </c>
      <c r="Q34" s="27"/>
      <c r="R34" s="27"/>
      <c r="S34" s="27"/>
      <c r="T34" s="27"/>
      <c r="U34" s="27"/>
      <c r="V34" s="29" t="e">
        <f t="shared" si="2"/>
        <v>#DIV/0!</v>
      </c>
      <c r="W34" s="30"/>
      <c r="X34" s="31"/>
      <c r="Y34" s="31"/>
      <c r="Z34" s="31"/>
      <c r="AA34" s="31"/>
      <c r="AB34" s="31" t="e">
        <f t="shared" si="3"/>
        <v>#DIV/0!</v>
      </c>
      <c r="AC34" s="32">
        <f t="shared" si="4"/>
        <v>0</v>
      </c>
      <c r="AD34" s="29" t="e">
        <f t="shared" si="5"/>
        <v>#DIV/0!</v>
      </c>
      <c r="AE34" s="29">
        <f t="shared" si="7"/>
        <v>0</v>
      </c>
      <c r="AF34" s="33">
        <f t="shared" si="7"/>
        <v>0</v>
      </c>
    </row>
    <row r="36" spans="1:32" x14ac:dyDescent="0.3">
      <c r="A36" s="163"/>
      <c r="C36" s="2" t="s">
        <v>104</v>
      </c>
      <c r="E36" s="49"/>
      <c r="F36" s="49"/>
      <c r="G36" s="49"/>
      <c r="H36" s="49"/>
      <c r="I36" s="49"/>
      <c r="J36" s="49"/>
      <c r="K36" s="49"/>
      <c r="L36" s="49"/>
      <c r="M36" s="49"/>
      <c r="N36" s="49"/>
      <c r="O36" s="49"/>
      <c r="P36" s="49"/>
      <c r="Q36" s="49"/>
      <c r="R36" s="49"/>
      <c r="S36" s="49"/>
      <c r="T36" s="49"/>
      <c r="U36" s="49"/>
      <c r="V36" s="49"/>
      <c r="W36" s="49"/>
      <c r="X36" s="49"/>
      <c r="Y36" s="49"/>
      <c r="Z36" s="49"/>
      <c r="AA36" s="49"/>
      <c r="AB36" s="49"/>
    </row>
    <row r="37" spans="1:32" x14ac:dyDescent="0.3">
      <c r="E37" s="49"/>
      <c r="F37" s="49"/>
      <c r="G37" s="49"/>
      <c r="H37" s="49"/>
      <c r="I37" s="49"/>
      <c r="J37" s="49"/>
      <c r="K37" s="49"/>
      <c r="L37" s="49"/>
      <c r="M37" s="49"/>
      <c r="N37" s="49"/>
      <c r="O37" s="49"/>
      <c r="P37" s="49"/>
      <c r="Q37" s="49"/>
      <c r="R37" s="49"/>
      <c r="S37" s="49"/>
      <c r="T37" s="49"/>
      <c r="U37" s="49"/>
      <c r="V37" s="49"/>
      <c r="W37" s="49"/>
      <c r="X37" s="49"/>
      <c r="Y37" s="49"/>
      <c r="Z37" s="49"/>
      <c r="AA37" s="49"/>
      <c r="AB37" s="49"/>
    </row>
    <row r="38" spans="1:32" x14ac:dyDescent="0.3">
      <c r="E38" s="49"/>
      <c r="F38" s="49"/>
      <c r="G38" s="49"/>
      <c r="H38" s="49"/>
      <c r="I38" s="49"/>
      <c r="J38" s="49"/>
      <c r="K38" s="49"/>
      <c r="L38" s="49"/>
      <c r="M38" s="49"/>
      <c r="N38" s="49"/>
      <c r="O38" s="49"/>
      <c r="P38" s="49"/>
      <c r="Q38" s="49"/>
      <c r="R38" s="49"/>
      <c r="S38" s="49"/>
      <c r="T38" s="49"/>
      <c r="U38" s="49"/>
      <c r="V38" s="49"/>
      <c r="W38" s="49"/>
      <c r="X38" s="49"/>
      <c r="Y38" s="49"/>
      <c r="Z38" s="49"/>
      <c r="AA38" s="49"/>
      <c r="AB38" s="49"/>
      <c r="AC38" s="1" t="s">
        <v>84</v>
      </c>
    </row>
    <row r="39" spans="1:32" x14ac:dyDescent="0.3">
      <c r="K39" s="49"/>
      <c r="L39" s="49"/>
      <c r="M39" s="49"/>
      <c r="N39" s="49"/>
      <c r="O39" s="49"/>
      <c r="P39" s="49"/>
      <c r="Q39" s="49"/>
      <c r="R39" s="49"/>
      <c r="S39" s="49"/>
      <c r="T39" s="49"/>
      <c r="U39" s="49"/>
      <c r="V39" s="49"/>
      <c r="W39" s="49"/>
      <c r="X39" s="49"/>
      <c r="Y39" s="49"/>
      <c r="Z39" s="49"/>
      <c r="AA39" s="49"/>
      <c r="AB39" s="49"/>
    </row>
    <row r="40" spans="1:32" x14ac:dyDescent="0.3">
      <c r="K40" s="49"/>
      <c r="L40" s="49"/>
      <c r="M40" s="49"/>
      <c r="N40" s="49"/>
      <c r="O40" s="49"/>
      <c r="P40" s="49"/>
    </row>
    <row r="41" spans="1:32" x14ac:dyDescent="0.3">
      <c r="K41" s="49"/>
      <c r="L41" s="49"/>
      <c r="M41" s="49"/>
      <c r="N41" s="49"/>
      <c r="O41" s="49"/>
      <c r="P41" s="49"/>
    </row>
    <row r="42" spans="1:32" x14ac:dyDescent="0.3">
      <c r="K42" s="49"/>
      <c r="L42" s="49"/>
      <c r="M42" s="49"/>
      <c r="N42" s="49"/>
      <c r="O42" s="49"/>
      <c r="P42" s="49"/>
    </row>
    <row r="49" spans="4:4" x14ac:dyDescent="0.3">
      <c r="D49" s="2" t="s">
        <v>85</v>
      </c>
    </row>
    <row r="50" spans="4:4" x14ac:dyDescent="0.3">
      <c r="D50" s="2" t="s">
        <v>86</v>
      </c>
    </row>
    <row r="51" spans="4:4" x14ac:dyDescent="0.3">
      <c r="D51" s="2" t="s">
        <v>87</v>
      </c>
    </row>
    <row r="52" spans="4:4" x14ac:dyDescent="0.3">
      <c r="D52" s="2" t="s">
        <v>88</v>
      </c>
    </row>
    <row r="53" spans="4:4" x14ac:dyDescent="0.3">
      <c r="D53" s="2" t="s">
        <v>89</v>
      </c>
    </row>
    <row r="78" spans="1:132" s="50" customFormat="1" x14ac:dyDescent="0.3">
      <c r="A78" s="1"/>
      <c r="B78" s="1"/>
      <c r="C78" s="2"/>
      <c r="D78" s="2"/>
      <c r="E78" s="1"/>
      <c r="F78" s="1"/>
      <c r="G78" s="1"/>
      <c r="H78" s="1"/>
      <c r="I78" s="1"/>
      <c r="J78" s="1"/>
      <c r="K78" s="3"/>
      <c r="L78" s="3"/>
      <c r="M78" s="3"/>
      <c r="N78" s="4"/>
      <c r="O78" s="3"/>
      <c r="P78" s="3"/>
      <c r="Q78" s="3"/>
      <c r="R78" s="4"/>
      <c r="S78" s="3"/>
      <c r="T78" s="3"/>
      <c r="U78" s="3"/>
      <c r="V78" s="4"/>
      <c r="W78" s="1"/>
      <c r="X78" s="4"/>
      <c r="Y78" s="1"/>
      <c r="Z78" s="1"/>
      <c r="AA78" s="1"/>
      <c r="AB78" s="1"/>
      <c r="AC78" s="1"/>
      <c r="AD78" s="1"/>
      <c r="AE78" s="1"/>
      <c r="AF78" s="1"/>
      <c r="AG78" s="1"/>
      <c r="AH78" s="1"/>
      <c r="AI78" s="1"/>
      <c r="AJ78" s="1"/>
      <c r="AK78" s="1"/>
      <c r="AL78" s="1"/>
      <c r="AM78" s="1"/>
      <c r="AN78" s="1"/>
      <c r="BS78" s="51"/>
      <c r="BU78" s="52"/>
      <c r="BV78" s="53"/>
      <c r="BW78" s="53"/>
      <c r="BX78" s="54"/>
      <c r="BY78" s="55"/>
      <c r="BZ78" s="56"/>
      <c r="CA78" s="54"/>
      <c r="CB78" s="57"/>
      <c r="CC78" s="57"/>
      <c r="CD78" s="57"/>
      <c r="CE78" s="57"/>
      <c r="CF78" s="57"/>
      <c r="CG78" s="57"/>
      <c r="CH78" s="57"/>
      <c r="CI78" s="57"/>
      <c r="CJ78" s="57"/>
      <c r="CK78" s="57"/>
      <c r="CL78" s="57"/>
      <c r="CM78" s="57"/>
      <c r="CN78" s="57"/>
      <c r="CO78" s="57"/>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row>
    <row r="79" spans="1:132" x14ac:dyDescent="0.3">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1"/>
      <c r="BT79" s="50"/>
      <c r="BU79" s="57"/>
      <c r="BV79" s="57"/>
      <c r="BW79" s="57"/>
      <c r="BX79" s="57"/>
      <c r="BY79" s="58"/>
      <c r="BZ79" s="50"/>
      <c r="CA79" s="57"/>
      <c r="CB79" s="57"/>
      <c r="CC79" s="57"/>
      <c r="CD79" s="57"/>
      <c r="CE79" s="57"/>
      <c r="CF79" s="57"/>
      <c r="CG79" s="57"/>
      <c r="CH79" s="57"/>
      <c r="CI79" s="57"/>
      <c r="CJ79" s="57"/>
      <c r="CK79" s="57"/>
      <c r="CL79" s="57"/>
      <c r="CM79" s="57"/>
      <c r="CN79" s="57"/>
      <c r="CO79" s="57"/>
      <c r="CP79" s="50"/>
      <c r="CQ79" s="50"/>
      <c r="CR79" s="50"/>
      <c r="CS79" s="50"/>
      <c r="CT79" s="50"/>
      <c r="CU79" s="50"/>
      <c r="CV79" s="50"/>
      <c r="CW79" s="50"/>
      <c r="CX79" s="50"/>
      <c r="CY79" s="50"/>
      <c r="CZ79" s="50"/>
      <c r="DA79" s="50"/>
    </row>
    <row r="80" spans="1:132" x14ac:dyDescent="0.3">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9"/>
      <c r="BT80" s="50"/>
      <c r="BU80" s="50"/>
      <c r="BV80" s="50"/>
      <c r="BW80" s="50"/>
      <c r="BX80" s="50"/>
      <c r="BY80" s="50"/>
      <c r="BZ80" s="50"/>
      <c r="CA80" s="57"/>
      <c r="CB80" s="57"/>
      <c r="CC80" s="57"/>
      <c r="CD80" s="57"/>
      <c r="CE80" s="57"/>
      <c r="CF80" s="57"/>
      <c r="CG80" s="57"/>
      <c r="CH80" s="57"/>
      <c r="CI80" s="57"/>
      <c r="CJ80" s="57"/>
      <c r="CK80" s="57"/>
      <c r="CL80" s="57"/>
      <c r="CM80" s="57"/>
      <c r="CN80" s="50"/>
      <c r="CO80" s="50"/>
      <c r="CP80" s="50"/>
      <c r="CQ80" s="50"/>
      <c r="CR80" s="50"/>
      <c r="CS80" s="50"/>
      <c r="CT80" s="50"/>
      <c r="CU80" s="50"/>
      <c r="CV80" s="50"/>
      <c r="CW80" s="50"/>
      <c r="CX80" s="50"/>
      <c r="CY80" s="50"/>
      <c r="CZ80" s="50"/>
      <c r="DA80" s="50"/>
    </row>
    <row r="81" spans="41:105" x14ac:dyDescent="0.3">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9"/>
      <c r="BT81" s="50"/>
      <c r="BU81" s="50"/>
      <c r="BV81" s="50"/>
      <c r="BW81" s="50"/>
      <c r="BX81" s="50"/>
      <c r="BY81" s="50"/>
      <c r="BZ81" s="50"/>
      <c r="CA81" s="59"/>
      <c r="CB81" s="59"/>
      <c r="CC81" s="57"/>
      <c r="CD81" s="60"/>
      <c r="CE81" s="60"/>
      <c r="CF81" s="60"/>
      <c r="CG81" s="50"/>
      <c r="CH81" s="50"/>
      <c r="CI81" s="50"/>
      <c r="CJ81" s="50"/>
      <c r="CK81" s="50"/>
      <c r="CL81" s="50"/>
      <c r="CM81" s="50"/>
      <c r="CN81" s="50"/>
      <c r="CO81" s="50"/>
      <c r="CP81" s="50"/>
      <c r="CQ81" s="50"/>
      <c r="CR81" s="50"/>
      <c r="CS81" s="50"/>
      <c r="CT81" s="50"/>
      <c r="CU81" s="50"/>
      <c r="CV81" s="50"/>
      <c r="CW81" s="50"/>
      <c r="CX81" s="50"/>
      <c r="CY81" s="50"/>
      <c r="CZ81" s="50"/>
      <c r="DA81" s="50"/>
    </row>
    <row r="82" spans="41:105" x14ac:dyDescent="0.3">
      <c r="AO82" s="50"/>
      <c r="AP82" s="50"/>
      <c r="AQ82" s="50"/>
      <c r="AR82" s="50"/>
      <c r="AS82" s="50"/>
      <c r="AT82" s="50"/>
      <c r="AU82" s="50"/>
      <c r="AV82" s="50"/>
      <c r="AW82" s="50"/>
      <c r="AX82" s="50"/>
      <c r="AY82" s="50"/>
      <c r="AZ82" s="50"/>
      <c r="BA82" s="50"/>
      <c r="BB82" s="50" t="s">
        <v>90</v>
      </c>
      <c r="BC82" s="50"/>
      <c r="BD82" s="50"/>
      <c r="BE82" s="50"/>
      <c r="BF82" s="50"/>
      <c r="BG82" s="50"/>
      <c r="BH82" s="50"/>
      <c r="BI82" s="50"/>
      <c r="BJ82" s="50"/>
      <c r="BK82" s="50"/>
      <c r="BL82" s="50"/>
      <c r="BM82" s="50"/>
      <c r="BN82" s="50"/>
      <c r="BO82" s="50"/>
      <c r="BP82" s="50"/>
      <c r="BQ82" s="50"/>
      <c r="BR82" s="50"/>
      <c r="BS82" s="59"/>
      <c r="BT82" s="50"/>
      <c r="BU82" s="50"/>
      <c r="BV82" s="50"/>
      <c r="BW82" s="50"/>
      <c r="BX82" s="50"/>
      <c r="BY82" s="50"/>
      <c r="BZ82" s="50"/>
      <c r="CA82" s="59"/>
      <c r="CB82" s="59"/>
      <c r="CC82" s="57"/>
      <c r="CD82" s="59"/>
      <c r="CE82" s="59"/>
      <c r="CF82" s="59"/>
      <c r="CG82" s="50"/>
      <c r="CH82" s="50"/>
      <c r="CI82" s="50"/>
      <c r="CJ82" s="50"/>
      <c r="CK82" s="50"/>
      <c r="CL82" s="50"/>
      <c r="CM82" s="50"/>
      <c r="CN82" s="50"/>
      <c r="CO82" s="50"/>
      <c r="CP82" s="50"/>
      <c r="CQ82" s="50"/>
      <c r="CR82" s="50"/>
      <c r="CS82" s="50"/>
      <c r="CT82" s="50"/>
      <c r="CU82" s="50"/>
      <c r="CV82" s="50"/>
      <c r="CW82" s="50"/>
      <c r="CX82" s="50"/>
      <c r="CY82" s="50"/>
      <c r="CZ82" s="50"/>
      <c r="DA82" s="50"/>
    </row>
    <row r="83" spans="41:105" ht="21" customHeight="1" x14ac:dyDescent="0.3">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9"/>
      <c r="BT83" s="50"/>
      <c r="BU83" s="50"/>
      <c r="BV83" s="50"/>
      <c r="BW83" s="50"/>
      <c r="BX83" s="50"/>
      <c r="BY83" s="50"/>
      <c r="BZ83" s="50"/>
      <c r="CA83" s="59"/>
      <c r="CB83" s="59"/>
      <c r="CC83" s="57"/>
      <c r="CD83" s="59"/>
      <c r="CE83" s="59"/>
      <c r="CF83" s="59"/>
      <c r="CG83" s="50"/>
      <c r="CH83" s="50"/>
      <c r="CI83" s="50"/>
      <c r="CJ83" s="50"/>
      <c r="CK83" s="50"/>
      <c r="CL83" s="50"/>
      <c r="CM83" s="50"/>
      <c r="CN83" s="50"/>
      <c r="CO83" s="50"/>
      <c r="CP83" s="50"/>
      <c r="CQ83" s="50"/>
      <c r="CR83" s="50"/>
      <c r="CS83" s="50"/>
      <c r="CT83" s="50"/>
      <c r="CU83" s="50"/>
      <c r="CV83" s="50"/>
      <c r="CW83" s="50"/>
      <c r="CX83" s="50"/>
      <c r="CY83" s="50"/>
      <c r="CZ83" s="50"/>
      <c r="DA83" s="50"/>
    </row>
    <row r="84" spans="41:105" ht="31.5" customHeight="1" x14ac:dyDescent="0.3">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50"/>
      <c r="BN84" s="50"/>
      <c r="BO84" s="50"/>
      <c r="BP84" s="50"/>
      <c r="BQ84" s="50"/>
      <c r="BR84" s="50"/>
      <c r="BS84" s="59"/>
      <c r="BT84" s="50"/>
      <c r="BU84" s="50"/>
      <c r="BV84" s="50"/>
      <c r="BW84" s="50"/>
      <c r="BX84" s="50"/>
      <c r="BY84" s="50"/>
      <c r="BZ84" s="50"/>
      <c r="CA84" s="59"/>
      <c r="CB84" s="59"/>
      <c r="CC84" s="57"/>
      <c r="CD84" s="50"/>
      <c r="CE84" s="50"/>
      <c r="CF84" s="50"/>
      <c r="CG84" s="50"/>
      <c r="CH84" s="50"/>
      <c r="CI84" s="50"/>
      <c r="CJ84" s="50"/>
      <c r="CK84" s="50"/>
      <c r="CL84" s="50"/>
      <c r="CM84" s="50"/>
      <c r="CN84" s="50"/>
      <c r="CO84" s="50"/>
      <c r="CP84" s="50"/>
      <c r="CQ84" s="50"/>
      <c r="CR84" s="50" t="s">
        <v>10</v>
      </c>
      <c r="CS84" s="50"/>
      <c r="CT84" s="50"/>
      <c r="CU84" s="50"/>
      <c r="CV84" s="50"/>
      <c r="CW84" s="50"/>
      <c r="CX84" s="50"/>
      <c r="CY84" s="50"/>
      <c r="CZ84" s="50"/>
      <c r="DA84" s="50"/>
    </row>
    <row r="85" spans="41:105" ht="25.5" customHeight="1" x14ac:dyDescent="0.3">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c r="BM85" s="50"/>
      <c r="BN85" s="50"/>
      <c r="BO85" s="50"/>
      <c r="BP85" s="50"/>
      <c r="BQ85" s="50"/>
      <c r="BR85" s="50"/>
      <c r="BS85" s="59"/>
      <c r="BT85" s="50"/>
      <c r="BU85" s="50"/>
      <c r="BV85" s="50"/>
      <c r="BW85" s="50"/>
      <c r="BX85" s="50"/>
      <c r="BY85" s="50"/>
      <c r="BZ85" s="50"/>
      <c r="CA85" s="59"/>
      <c r="CB85" s="59"/>
      <c r="CC85" s="57"/>
      <c r="CD85" s="50"/>
      <c r="CE85" s="50"/>
      <c r="CF85" s="50"/>
      <c r="CG85" s="50"/>
      <c r="CH85" s="50"/>
      <c r="CI85" s="50"/>
      <c r="CJ85" s="50"/>
      <c r="CK85" s="50"/>
      <c r="CL85" s="50"/>
      <c r="CM85" s="50"/>
      <c r="CN85" s="50"/>
      <c r="CO85" s="50"/>
      <c r="CP85" s="50"/>
      <c r="CQ85" s="50"/>
      <c r="CR85" s="50"/>
      <c r="CS85" s="50"/>
      <c r="CT85" s="50"/>
      <c r="CU85" s="50"/>
      <c r="CV85" s="50"/>
      <c r="CW85" s="50"/>
      <c r="CX85" s="50"/>
      <c r="CY85" s="50"/>
      <c r="CZ85" s="50"/>
      <c r="DA85" s="50"/>
    </row>
    <row r="86" spans="41:105" x14ac:dyDescent="0.3">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c r="BN86" s="50"/>
      <c r="BO86" s="50"/>
      <c r="BP86" s="50"/>
      <c r="BQ86" s="50"/>
      <c r="BR86" s="50"/>
      <c r="BS86" s="59"/>
      <c r="BT86" s="50"/>
      <c r="BU86" s="50"/>
      <c r="BV86" s="50"/>
      <c r="BW86" s="50"/>
      <c r="BX86" s="50"/>
      <c r="BY86" s="50"/>
      <c r="BZ86" s="50"/>
      <c r="CA86" s="59"/>
      <c r="CB86" s="59"/>
      <c r="CC86" s="57"/>
      <c r="CD86" s="50"/>
      <c r="CE86" s="50"/>
      <c r="CF86" s="50"/>
      <c r="CG86" s="50"/>
      <c r="CH86" s="50"/>
      <c r="CI86" s="50"/>
      <c r="CJ86" s="50"/>
      <c r="CK86" s="50"/>
      <c r="CL86" s="50"/>
      <c r="CM86" s="50"/>
      <c r="CN86" s="50"/>
      <c r="CO86" s="50"/>
      <c r="CP86" s="50"/>
      <c r="CQ86" s="50"/>
      <c r="CR86" s="50"/>
      <c r="CS86" s="50"/>
      <c r="CT86" s="50"/>
      <c r="CU86" s="50"/>
      <c r="CV86" s="50"/>
      <c r="CW86" s="50"/>
      <c r="CX86" s="50"/>
      <c r="CY86" s="50"/>
      <c r="CZ86" s="50"/>
      <c r="DA86" s="50"/>
    </row>
    <row r="87" spans="41:105" x14ac:dyDescent="0.3">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9"/>
      <c r="BT87" s="50"/>
      <c r="BU87" s="50"/>
      <c r="BV87" s="50"/>
      <c r="BW87" s="50"/>
      <c r="BX87" s="50"/>
      <c r="BY87" s="50"/>
      <c r="BZ87" s="50"/>
      <c r="CA87" s="59"/>
      <c r="CB87" s="59"/>
      <c r="CC87" s="57"/>
      <c r="CD87" s="50"/>
      <c r="CE87" s="50"/>
      <c r="CF87" s="50"/>
      <c r="CG87" s="50"/>
      <c r="CH87" s="50"/>
      <c r="CI87" s="50"/>
      <c r="CJ87" s="50"/>
      <c r="CK87" s="50"/>
      <c r="CL87" s="50"/>
      <c r="CM87" s="50"/>
      <c r="CN87" s="50"/>
      <c r="CO87" s="50"/>
      <c r="CP87" s="50"/>
      <c r="CQ87" s="50"/>
      <c r="CR87" s="50"/>
      <c r="CS87" s="50"/>
      <c r="CT87" s="50"/>
      <c r="CU87" s="50"/>
      <c r="CV87" s="50"/>
      <c r="CW87" s="50"/>
      <c r="CX87" s="50"/>
      <c r="CY87" s="50"/>
      <c r="CZ87" s="50"/>
      <c r="DA87" s="50"/>
    </row>
    <row r="138" ht="15" customHeight="1" x14ac:dyDescent="0.3"/>
    <row r="140"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24158A6-1BA5-4351-B430-84BCE96ADF46}">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RESULTATS  POULE DE  3 (3)</vt:lpstr>
      <vt:lpstr>RESULTATS  POULE DE  3 (2)</vt:lpstr>
      <vt:lpstr>RESULTATS  POULE DE  3</vt:lpstr>
      <vt:lpstr>Rank</vt:lpstr>
      <vt:lpstr>Rank!NomPrenLicenCateg</vt:lpstr>
      <vt:lpstr>Rank!Zone_d_impression</vt:lpstr>
      <vt:lpstr>'RESULTATS  POULE DE  3'!Zone_d_impression</vt:lpstr>
      <vt:lpstr>'RESULTATS  POULE DE  3 (2)'!Zone_d_impression</vt:lpstr>
      <vt:lpstr>'RESULTATS  POULE DE  3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2022-05-23T08:28:44Z</dcterms:modified>
</cp:coreProperties>
</file>