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F:\saison 21.22\Competitions 2021-2022\LIBRE R2\T2 LIVRY\"/>
    </mc:Choice>
  </mc:AlternateContent>
  <xr:revisionPtr revIDLastSave="0" documentId="13_ncr:1_{A88667E8-4D21-4E17-B768-1D7D2F11D986}" xr6:coauthVersionLast="47" xr6:coauthVersionMax="47" xr10:uidLastSave="{00000000-0000-0000-0000-000000000000}"/>
  <bookViews>
    <workbookView xWindow="-108" yWindow="-108" windowWidth="23256" windowHeight="12576" xr2:uid="{A75A4E78-BCDF-4975-843C-15763A887917}"/>
  </bookViews>
  <sheets>
    <sheet name="Rank" sheetId="7" r:id="rId1"/>
    <sheet name="RESULTATS  POULE DE  3 (2)" sheetId="6" r:id="rId2"/>
    <sheet name="RESULTATS  POULE DE  3" sheetId="5" r:id="rId3"/>
  </sheets>
  <externalReferences>
    <externalReference r:id="rId4"/>
    <externalReference r:id="rId5"/>
    <externalReference r:id="rId6"/>
    <externalReference r:id="rId7"/>
  </externalReferences>
  <definedNames>
    <definedName name="avancement">[1]DONNEES!$F$2:$F$5</definedName>
    <definedName name="BD_JOUEURS_CATEGORIES" localSheetId="2">[2]BD_JOUEURS_CLUB_CATEGORIES!$A$2:$G$83</definedName>
    <definedName name="BD_JOUEURS_CATEGORIES" localSheetId="1">[3]BD_JOUEURS_CLUB_CATEGORIES!$A$2:$G$83</definedName>
    <definedName name="BD_JOUEURS_CATEGORIES">[4]BD_JOUEURS_CLUB_CATEGORIES!$A$2:$G$83</definedName>
    <definedName name="CATE_COR" localSheetId="2">'[2]POULE DE 3 '!$AC$236:$AD$240</definedName>
    <definedName name="CATE_COR" localSheetId="1">'[3]POULE DE 3 '!$AC$236:$AD$240</definedName>
    <definedName name="CATE_COR">'[4]POULE DE 3 '!$AC$236:$AD$240</definedName>
    <definedName name="CLUBS" localSheetId="0">[1]DONNEES!#REF!</definedName>
    <definedName name="CLUBS">[1]DONNEES!#REF!</definedName>
    <definedName name="CoordonnéesClubs" localSheetId="0">[1]DONNEES!#REF!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 localSheetId="2">'[2]A RENSEIGNER'!$B$183:$C$186</definedName>
    <definedName name="ModeJeu_col" localSheetId="1">'[3]A RENSEIGNER'!$B$183:$C$186</definedName>
    <definedName name="ModeJeu_col">'[4]A RENSEIGNER'!$B$183:$C$186</definedName>
    <definedName name="NomLicenceClub">[1]DONNEES!$A$2:$C$126</definedName>
    <definedName name="NomPrenLicenCateg" localSheetId="0">Rank!$C$7:$G$17</definedName>
    <definedName name="NomPrenLicenCateg">#REF!</definedName>
    <definedName name="Noms" localSheetId="2">[2]BD_JOUEURS_CLUB_CATEGORIES!$A$4:$A$85</definedName>
    <definedName name="Noms" localSheetId="1">[3]BD_JOUEURS_CLUB_CATEGORIES!$A$4:$A$85</definedName>
    <definedName name="Noms">[4]BD_JOUEURS_CLUB_CATEGORIES!$A$4:$A$85</definedName>
    <definedName name="tab_corresp_ID_cate" localSheetId="2">[2]BD_JOUEURS_CLUB_CATEGORIES!$D$4:$G$83</definedName>
    <definedName name="tab_corresp_ID_cate" localSheetId="1">[3]BD_JOUEURS_CLUB_CATEGORIES!$D$4:$G$83</definedName>
    <definedName name="tab_corresp_ID_cate">[4]BD_JOUEURS_CLUB_CATEGORIES!$D$4:$G$83</definedName>
    <definedName name="tabdistance" localSheetId="2">[2]categories!$A$4:$E$24</definedName>
    <definedName name="tabdistance" localSheetId="1">[3]categories!$A$4:$E$24</definedName>
    <definedName name="tabdistance">[4]categories!$A$4:$E$24</definedName>
    <definedName name="tablemoy" localSheetId="2">[2]categories!$G$4:$K$24</definedName>
    <definedName name="tablemoy" localSheetId="1">[3]categories!$G$4:$K$24</definedName>
    <definedName name="tablemoy">[4]categories!$G$4:$K$24</definedName>
    <definedName name="_xlnm.Print_Area" localSheetId="0">Rank!$A$6:$AF$20</definedName>
    <definedName name="_xlnm.Print_Area" localSheetId="2">'RESULTATS  POULE DE  3'!$B$2:$V$30</definedName>
    <definedName name="_xlnm.Print_Area" localSheetId="1">'RESULTATS  POULE DE  3 (2)'!$B$2:$V$30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37" i="7" l="1"/>
  <c r="AE37" i="7"/>
  <c r="AD37" i="7"/>
  <c r="AC37" i="7"/>
  <c r="AB37" i="7"/>
  <c r="V37" i="7"/>
  <c r="P37" i="7"/>
  <c r="F37" i="7"/>
  <c r="AF36" i="7"/>
  <c r="AE36" i="7"/>
  <c r="AD36" i="7"/>
  <c r="AC36" i="7"/>
  <c r="AB36" i="7"/>
  <c r="V36" i="7"/>
  <c r="P36" i="7"/>
  <c r="F36" i="7"/>
  <c r="AF35" i="7"/>
  <c r="AE35" i="7"/>
  <c r="AD35" i="7"/>
  <c r="AC35" i="7"/>
  <c r="AB35" i="7"/>
  <c r="V35" i="7"/>
  <c r="P35" i="7"/>
  <c r="F35" i="7"/>
  <c r="AF34" i="7"/>
  <c r="AE34" i="7"/>
  <c r="AD34" i="7"/>
  <c r="AC34" i="7"/>
  <c r="AB34" i="7"/>
  <c r="V34" i="7"/>
  <c r="P34" i="7"/>
  <c r="F34" i="7"/>
  <c r="AF33" i="7"/>
  <c r="AE33" i="7"/>
  <c r="AD33" i="7"/>
  <c r="AC33" i="7"/>
  <c r="AB33" i="7"/>
  <c r="V33" i="7"/>
  <c r="P33" i="7"/>
  <c r="F33" i="7"/>
  <c r="AF32" i="7"/>
  <c r="AE32" i="7"/>
  <c r="AD32" i="7"/>
  <c r="AC32" i="7"/>
  <c r="AB32" i="7"/>
  <c r="V32" i="7"/>
  <c r="P32" i="7"/>
  <c r="F32" i="7"/>
  <c r="AF31" i="7"/>
  <c r="AE31" i="7"/>
  <c r="AD31" i="7"/>
  <c r="AC31" i="7"/>
  <c r="AB31" i="7"/>
  <c r="V31" i="7"/>
  <c r="P31" i="7"/>
  <c r="F31" i="7"/>
  <c r="AF30" i="7"/>
  <c r="AE30" i="7"/>
  <c r="AD30" i="7"/>
  <c r="AC30" i="7"/>
  <c r="AB30" i="7"/>
  <c r="V30" i="7"/>
  <c r="P30" i="7"/>
  <c r="F30" i="7"/>
  <c r="AF29" i="7"/>
  <c r="AE29" i="7"/>
  <c r="AD29" i="7"/>
  <c r="AC29" i="7"/>
  <c r="AB29" i="7"/>
  <c r="V29" i="7"/>
  <c r="P29" i="7"/>
  <c r="F29" i="7"/>
  <c r="AF28" i="7"/>
  <c r="AE28" i="7"/>
  <c r="AD28" i="7"/>
  <c r="AC28" i="7"/>
  <c r="AB28" i="7"/>
  <c r="V28" i="7"/>
  <c r="P28" i="7"/>
  <c r="F28" i="7"/>
  <c r="AF27" i="7"/>
  <c r="AE27" i="7"/>
  <c r="AD27" i="7"/>
  <c r="AC27" i="7"/>
  <c r="AB27" i="7"/>
  <c r="V27" i="7"/>
  <c r="P27" i="7"/>
  <c r="F27" i="7"/>
  <c r="AF26" i="7"/>
  <c r="AE26" i="7"/>
  <c r="AD26" i="7"/>
  <c r="AC26" i="7"/>
  <c r="AB26" i="7"/>
  <c r="V26" i="7"/>
  <c r="P26" i="7"/>
  <c r="F26" i="7"/>
  <c r="AF25" i="7"/>
  <c r="AE25" i="7"/>
  <c r="AD25" i="7"/>
  <c r="AC25" i="7"/>
  <c r="AB25" i="7"/>
  <c r="V25" i="7"/>
  <c r="P25" i="7"/>
  <c r="F25" i="7"/>
  <c r="AF24" i="7"/>
  <c r="AE24" i="7"/>
  <c r="AD24" i="7"/>
  <c r="AC24" i="7"/>
  <c r="AB24" i="7"/>
  <c r="V24" i="7"/>
  <c r="P24" i="7"/>
  <c r="F24" i="7"/>
  <c r="AF23" i="7"/>
  <c r="AE23" i="7"/>
  <c r="AD23" i="7"/>
  <c r="AC23" i="7"/>
  <c r="AB23" i="7"/>
  <c r="V23" i="7"/>
  <c r="P23" i="7"/>
  <c r="F23" i="7"/>
  <c r="AF22" i="7"/>
  <c r="AE22" i="7"/>
  <c r="AD22" i="7"/>
  <c r="AC22" i="7"/>
  <c r="AB22" i="7"/>
  <c r="V22" i="7"/>
  <c r="P22" i="7"/>
  <c r="F22" i="7"/>
  <c r="AF21" i="7"/>
  <c r="AE21" i="7"/>
  <c r="AD21" i="7"/>
  <c r="AC21" i="7"/>
  <c r="AB21" i="7"/>
  <c r="V21" i="7"/>
  <c r="P21" i="7"/>
  <c r="F21" i="7"/>
  <c r="AF20" i="7"/>
  <c r="AE20" i="7"/>
  <c r="AD20" i="7"/>
  <c r="AC20" i="7"/>
  <c r="AB20" i="7"/>
  <c r="V20" i="7"/>
  <c r="P20" i="7"/>
  <c r="F20" i="7"/>
  <c r="AF19" i="7"/>
  <c r="AE19" i="7"/>
  <c r="AD19" i="7"/>
  <c r="AC19" i="7"/>
  <c r="AB19" i="7"/>
  <c r="V19" i="7"/>
  <c r="P19" i="7"/>
  <c r="F19" i="7"/>
  <c r="AF18" i="7"/>
  <c r="AE18" i="7"/>
  <c r="AD18" i="7"/>
  <c r="AC18" i="7"/>
  <c r="AB18" i="7"/>
  <c r="V18" i="7"/>
  <c r="P18" i="7"/>
  <c r="F18" i="7"/>
  <c r="AF17" i="7"/>
  <c r="AE17" i="7"/>
  <c r="AD17" i="7"/>
  <c r="AC17" i="7"/>
  <c r="AB17" i="7"/>
  <c r="V17" i="7"/>
  <c r="P17" i="7"/>
  <c r="F17" i="7"/>
  <c r="AF16" i="7"/>
  <c r="AE16" i="7"/>
  <c r="AD16" i="7"/>
  <c r="AC16" i="7"/>
  <c r="AB16" i="7"/>
  <c r="V16" i="7"/>
  <c r="P16" i="7"/>
  <c r="F16" i="7"/>
  <c r="AF15" i="7"/>
  <c r="AE15" i="7"/>
  <c r="AD15" i="7"/>
  <c r="AC15" i="7"/>
  <c r="AB15" i="7"/>
  <c r="V15" i="7"/>
  <c r="P15" i="7"/>
  <c r="F15" i="7"/>
  <c r="AF14" i="7"/>
  <c r="AE14" i="7"/>
  <c r="AD14" i="7"/>
  <c r="AC14" i="7"/>
  <c r="AB14" i="7"/>
  <c r="V14" i="7"/>
  <c r="P14" i="7"/>
  <c r="F14" i="7"/>
  <c r="AF13" i="7"/>
  <c r="AE13" i="7"/>
  <c r="AD13" i="7"/>
  <c r="AC13" i="7"/>
  <c r="AB13" i="7"/>
  <c r="V13" i="7"/>
  <c r="P13" i="7"/>
  <c r="F13" i="7"/>
  <c r="AF12" i="7"/>
  <c r="AE12" i="7"/>
  <c r="AD12" i="7"/>
  <c r="AC12" i="7"/>
  <c r="AB12" i="7"/>
  <c r="V12" i="7"/>
  <c r="P12" i="7"/>
  <c r="F12" i="7"/>
  <c r="AF11" i="7"/>
  <c r="AE11" i="7"/>
  <c r="AD11" i="7"/>
  <c r="AC11" i="7"/>
  <c r="AB11" i="7"/>
  <c r="V11" i="7"/>
  <c r="P11" i="7"/>
  <c r="F11" i="7"/>
  <c r="AF10" i="7"/>
  <c r="AE10" i="7"/>
  <c r="AD10" i="7"/>
  <c r="AC10" i="7"/>
  <c r="AB10" i="7"/>
  <c r="V10" i="7"/>
  <c r="P10" i="7"/>
  <c r="F10" i="7"/>
  <c r="AF9" i="7"/>
  <c r="AE9" i="7"/>
  <c r="AD9" i="7"/>
  <c r="AC9" i="7"/>
  <c r="AB9" i="7"/>
  <c r="V9" i="7"/>
  <c r="P9" i="7"/>
  <c r="F9" i="7"/>
  <c r="AF8" i="7"/>
  <c r="AE8" i="7"/>
  <c r="AD8" i="7"/>
  <c r="AC8" i="7"/>
  <c r="AB8" i="7"/>
  <c r="V8" i="7"/>
  <c r="P8" i="7"/>
  <c r="F8" i="7"/>
  <c r="AF7" i="7"/>
  <c r="AE7" i="7"/>
  <c r="AD7" i="7"/>
  <c r="AC7" i="7"/>
  <c r="AB7" i="7"/>
  <c r="V7" i="7"/>
  <c r="P7" i="7"/>
  <c r="F7" i="7"/>
  <c r="O28" i="6" l="1"/>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O20" i="6"/>
  <c r="M20" i="6"/>
  <c r="L20" i="6"/>
  <c r="J20" i="6"/>
  <c r="I20" i="6"/>
  <c r="G20" i="6"/>
  <c r="C20" i="6"/>
  <c r="K19" i="6"/>
  <c r="H19" i="6"/>
  <c r="C19" i="6"/>
  <c r="U18" i="6"/>
  <c r="T18" i="6"/>
  <c r="S18" i="6"/>
  <c r="R18" i="6"/>
  <c r="Q18" i="6"/>
  <c r="P18" i="6"/>
  <c r="N18" i="6"/>
  <c r="M18" i="6"/>
  <c r="L18" i="6"/>
  <c r="J18" i="6"/>
  <c r="I18" i="6"/>
  <c r="G18" i="6"/>
  <c r="C18" i="6"/>
  <c r="D17" i="6" s="1"/>
  <c r="D21" i="6" s="1"/>
  <c r="D25" i="6" s="1"/>
  <c r="J17" i="6"/>
  <c r="J21" i="6" s="1"/>
  <c r="J25" i="6" s="1"/>
  <c r="G17" i="6"/>
  <c r="G21" i="6" s="1"/>
  <c r="G25" i="6" s="1"/>
  <c r="C13" i="6"/>
  <c r="C11" i="6"/>
  <c r="C9" i="6"/>
  <c r="C7" i="6"/>
  <c r="C5" i="6"/>
  <c r="C3" i="6"/>
  <c r="O28" i="5" l="1"/>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O20" i="5"/>
  <c r="M20" i="5"/>
  <c r="L20" i="5"/>
  <c r="J20" i="5"/>
  <c r="I20" i="5"/>
  <c r="G20" i="5"/>
  <c r="C20" i="5"/>
  <c r="K19" i="5"/>
  <c r="H19" i="5"/>
  <c r="C19" i="5"/>
  <c r="U18" i="5"/>
  <c r="S18" i="5"/>
  <c r="R18" i="5"/>
  <c r="Q18" i="5"/>
  <c r="P18" i="5"/>
  <c r="N18" i="5"/>
  <c r="M18" i="5"/>
  <c r="L18" i="5"/>
  <c r="J18" i="5"/>
  <c r="I18" i="5"/>
  <c r="G18" i="5"/>
  <c r="C18" i="5"/>
  <c r="D17" i="5" s="1"/>
  <c r="D21" i="5" s="1"/>
  <c r="D25" i="5" s="1"/>
  <c r="J17" i="5"/>
  <c r="J21" i="5" s="1"/>
  <c r="J25" i="5" s="1"/>
  <c r="G17" i="5"/>
  <c r="G21" i="5" s="1"/>
  <c r="G25" i="5" s="1"/>
  <c r="C13" i="5"/>
  <c r="C11" i="5"/>
  <c r="C9" i="5"/>
  <c r="C7" i="5"/>
  <c r="C5" i="5"/>
  <c r="C3" i="5"/>
  <c r="T18" i="5" l="1"/>
</calcChain>
</file>

<file path=xl/sharedStrings.xml><?xml version="1.0" encoding="utf-8"?>
<sst xmlns="http://schemas.openxmlformats.org/spreadsheetml/2006/main" count="196" uniqueCount="96">
  <si>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</si>
  <si>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</si>
  <si>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</si>
  <si>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</si>
  <si>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</si>
  <si>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</si>
  <si>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</si>
  <si>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</si>
  <si>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</si>
  <si>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</si>
  <si>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</si>
  <si>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</si>
  <si>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</si>
  <si>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</si>
  <si>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2021 / 2022</t>
  </si>
  <si>
    <t>LIBRE R2</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</si>
  <si>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</si>
  <si>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</si>
  <si>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</si>
  <si>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</si>
  <si>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</si>
  <si>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</si>
  <si>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</si>
  <si>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</si>
  <si>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</si>
  <si>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</si>
  <si>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</si>
  <si>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</si>
  <si>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</si>
  <si>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</si>
  <si>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</si>
  <si>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</si>
  <si>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</si>
  <si>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</si>
  <si>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</si>
  <si>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</si>
  <si>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</si>
  <si>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</si>
  <si>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</si>
  <si>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</si>
  <si>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BEAUCHER Alain</t>
  </si>
  <si>
    <t>BEAUCHER</t>
  </si>
  <si>
    <t>ALAIN</t>
  </si>
  <si>
    <t>LIVRY</t>
  </si>
  <si>
    <t>18/19</t>
  </si>
  <si>
    <t>DAIRE Eric</t>
  </si>
  <si>
    <t xml:space="preserve">DAIRE </t>
  </si>
  <si>
    <t>ERIC</t>
  </si>
  <si>
    <t>ABASM</t>
  </si>
  <si>
    <t>19/20</t>
  </si>
  <si>
    <t>FINALISTE</t>
  </si>
  <si>
    <t>PIVONET Francis</t>
  </si>
  <si>
    <t xml:space="preserve">PIVONET </t>
  </si>
  <si>
    <t>FRANCIS</t>
  </si>
  <si>
    <t>CHAMPY Philippe</t>
  </si>
  <si>
    <t xml:space="preserve">CHAMPY </t>
  </si>
  <si>
    <t>PHILIPPE</t>
  </si>
  <si>
    <t>17/18</t>
  </si>
  <si>
    <t>PEYROLE Philippe</t>
  </si>
  <si>
    <t>PEYROLE</t>
  </si>
  <si>
    <t/>
  </si>
  <si>
    <t>LECLERC Michel</t>
  </si>
  <si>
    <t>LECLERC</t>
  </si>
  <si>
    <t>MICHEL</t>
  </si>
  <si>
    <t>PIBOURDIN Eric</t>
  </si>
  <si>
    <t>PIBOURDIN</t>
  </si>
  <si>
    <t>ABMA</t>
  </si>
  <si>
    <t>MA PHUOC Bich</t>
  </si>
  <si>
    <t>MA PHUOC</t>
  </si>
  <si>
    <t>BICH</t>
  </si>
  <si>
    <t>FERNANDEZ ALVES Francisco</t>
  </si>
  <si>
    <t>FERNANDEZ ALVEZ</t>
  </si>
  <si>
    <t>FRANCISCO</t>
  </si>
  <si>
    <t>DELAPLACE Emmanuel</t>
  </si>
  <si>
    <t>DELAPLACE</t>
  </si>
  <si>
    <t>EMMANUEL</t>
  </si>
  <si>
    <t>ADMONT Jean Pierre</t>
  </si>
  <si>
    <t>ADMONT</t>
  </si>
  <si>
    <t>JEAN PIERRE</t>
  </si>
  <si>
    <t>L HERONDE Michel</t>
  </si>
  <si>
    <t>LHERONDE</t>
  </si>
  <si>
    <t>LOURDOU Gérard</t>
  </si>
  <si>
    <t>LOURDOU</t>
  </si>
  <si>
    <t>GERARD</t>
  </si>
  <si>
    <t>SAGET Xavier</t>
  </si>
  <si>
    <t>SAGET</t>
  </si>
  <si>
    <t>XAVIER</t>
  </si>
  <si>
    <t>KEREBEL Eric</t>
  </si>
  <si>
    <t>KEREBEL</t>
  </si>
  <si>
    <t xml:space="preserve"> </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</si>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</sst>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rgb="FF000000"/>
      </patternFill>
    </fill>
    <fill>
      <patternFill patternType="solid">
        <fgColor theme="0"/>
        <bgColor indexed="34"/>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34">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7" fillId="2" borderId="6"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5" xfId="1" applyFont="1" applyFill="1" applyBorder="1" applyAlignment="1" applyProtection="1">
      <alignment horizontal="center" vertical="center" wrapText="1"/>
      <protection hidden="1"/>
    </xf>
    <xf numFmtId="0" fontId="5" fillId="5" borderId="36" xfId="1" applyFont="1" applyFill="1" applyBorder="1" applyAlignment="1" applyProtection="1">
      <alignment horizontal="center" vertical="center" wrapText="1"/>
      <protection hidden="1"/>
    </xf>
    <xf numFmtId="2" fontId="5" fillId="5" borderId="36" xfId="1" applyNumberFormat="1" applyFont="1" applyFill="1" applyBorder="1" applyAlignment="1" applyProtection="1">
      <alignment horizontal="center" vertical="center" wrapText="1"/>
      <protection hidden="1"/>
    </xf>
    <xf numFmtId="0" fontId="15" fillId="6" borderId="36" xfId="2" applyFont="1" applyFill="1" applyBorder="1" applyAlignment="1">
      <alignment horizontal="center" vertical="center" wrapText="1"/>
    </xf>
    <xf numFmtId="0" fontId="15" fillId="6" borderId="37" xfId="2" applyFont="1" applyFill="1" applyBorder="1" applyAlignment="1">
      <alignment horizontal="center" vertical="center" wrapText="1"/>
    </xf>
    <xf numFmtId="2" fontId="15" fillId="6" borderId="37" xfId="2" applyNumberFormat="1" applyFont="1" applyFill="1" applyBorder="1" applyAlignment="1">
      <alignment horizontal="center" vertical="center" wrapText="1"/>
    </xf>
    <xf numFmtId="0" fontId="15" fillId="7" borderId="37" xfId="2" applyFont="1" applyFill="1" applyBorder="1" applyAlignment="1">
      <alignment horizontal="center" vertical="center" wrapText="1"/>
    </xf>
    <xf numFmtId="2" fontId="15" fillId="7" borderId="37" xfId="2" applyNumberFormat="1" applyFont="1" applyFill="1" applyBorder="1" applyAlignment="1">
      <alignment horizontal="center" vertical="center" wrapText="1"/>
    </xf>
    <xf numFmtId="0" fontId="15" fillId="8" borderId="37" xfId="2" applyFont="1" applyFill="1" applyBorder="1" applyAlignment="1">
      <alignment horizontal="center" vertical="center" wrapText="1"/>
    </xf>
    <xf numFmtId="2" fontId="16" fillId="9" borderId="37" xfId="2" applyNumberFormat="1" applyFont="1" applyFill="1" applyBorder="1" applyAlignment="1">
      <alignment horizontal="center" vertical="center" wrapText="1"/>
    </xf>
    <xf numFmtId="2" fontId="16" fillId="9" borderId="38"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39" xfId="1" applyBorder="1" applyAlignment="1" applyProtection="1">
      <alignment horizontal="center"/>
      <protection hidden="1"/>
    </xf>
    <xf numFmtId="0" fontId="1" fillId="0" borderId="19" xfId="1" applyBorder="1"/>
    <xf numFmtId="0" fontId="17" fillId="0" borderId="19" xfId="2" applyFont="1" applyBorder="1" applyAlignment="1">
      <alignment horizontal="center"/>
    </xf>
    <xf numFmtId="0" fontId="14" fillId="0" borderId="19" xfId="2" applyBorder="1" applyAlignment="1">
      <alignment horizontal="center"/>
    </xf>
    <xf numFmtId="49" fontId="17" fillId="0" borderId="19" xfId="2" applyNumberFormat="1" applyFont="1"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2" fontId="18" fillId="0" borderId="16" xfId="2" applyNumberFormat="1" applyFont="1" applyBorder="1" applyAlignment="1">
      <alignment horizontal="center"/>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2" fontId="18" fillId="0" borderId="19" xfId="2" applyNumberFormat="1" applyFont="1" applyBorder="1" applyAlignment="1">
      <alignment horizontal="center"/>
    </xf>
    <xf numFmtId="1" fontId="19" fillId="0" borderId="40" xfId="2" applyNumberFormat="1" applyFont="1" applyBorder="1" applyAlignment="1">
      <alignment horizontal="center"/>
    </xf>
    <xf numFmtId="49" fontId="18" fillId="0" borderId="16" xfId="2" applyNumberFormat="1" applyFont="1" applyBorder="1" applyAlignment="1">
      <alignment horizontal="center"/>
    </xf>
    <xf numFmtId="0" fontId="1" fillId="0" borderId="19" xfId="1" applyBorder="1" applyAlignment="1">
      <alignment horizontal="left"/>
    </xf>
    <xf numFmtId="17" fontId="17" fillId="0" borderId="19" xfId="2" applyNumberFormat="1" applyFont="1" applyBorder="1" applyAlignment="1">
      <alignment horizontal="center"/>
    </xf>
    <xf numFmtId="0" fontId="14" fillId="10" borderId="41" xfId="2" applyFill="1" applyBorder="1" applyAlignment="1" applyProtection="1">
      <alignment horizontal="center" vertical="center"/>
      <protection hidden="1"/>
    </xf>
    <xf numFmtId="1" fontId="14" fillId="10" borderId="41" xfId="2" applyNumberFormat="1" applyFill="1" applyBorder="1" applyAlignment="1" applyProtection="1">
      <alignment horizontal="center" vertic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0" fontId="1" fillId="0" borderId="19" xfId="1" applyBorder="1" applyProtection="1">
      <protection hidden="1"/>
    </xf>
    <xf numFmtId="0" fontId="18" fillId="10" borderId="19" xfId="2" applyFont="1" applyFill="1" applyBorder="1" applyAlignment="1" applyProtection="1">
      <alignment horizontal="center" vertical="center"/>
      <protection locked="0"/>
    </xf>
    <xf numFmtId="0" fontId="18" fillId="0" borderId="19" xfId="2" applyFont="1" applyBorder="1" applyAlignment="1">
      <alignment horizontal="center"/>
    </xf>
    <xf numFmtId="0" fontId="18" fillId="10" borderId="16" xfId="2" applyFont="1" applyFill="1" applyBorder="1" applyAlignment="1" applyProtection="1">
      <alignment horizontal="center" vertical="center"/>
      <protection locked="0"/>
    </xf>
    <xf numFmtId="0" fontId="18" fillId="11" borderId="19" xfId="2" applyFont="1" applyFill="1" applyBorder="1" applyAlignment="1" applyProtection="1">
      <alignment horizontal="center" vertical="center"/>
      <protection hidden="1"/>
    </xf>
    <xf numFmtId="165" fontId="18" fillId="11" borderId="19" xfId="2" applyNumberFormat="1" applyFont="1" applyFill="1" applyBorder="1" applyAlignment="1" applyProtection="1">
      <alignment horizontal="center" vertical="center"/>
      <protection hidden="1"/>
    </xf>
    <xf numFmtId="1" fontId="18" fillId="11" borderId="19" xfId="2" applyNumberFormat="1" applyFont="1" applyFill="1" applyBorder="1" applyAlignment="1" applyProtection="1">
      <alignment horizontal="center" vertical="center"/>
      <protection hidden="1"/>
    </xf>
    <xf numFmtId="0" fontId="14" fillId="12" borderId="16" xfId="2" applyFill="1" applyBorder="1" applyAlignment="1" applyProtection="1">
      <alignment horizontal="center" vertical="center"/>
      <protection hidden="1"/>
    </xf>
    <xf numFmtId="165" fontId="14" fillId="12" borderId="16" xfId="2" applyNumberFormat="1" applyFill="1" applyBorder="1" applyAlignment="1" applyProtection="1">
      <alignment horizontal="center" vertical="center"/>
      <protection hidden="1"/>
    </xf>
    <xf numFmtId="1" fontId="14" fillId="12" borderId="16" xfId="2" applyNumberFormat="1" applyFill="1" applyBorder="1" applyAlignment="1" applyProtection="1">
      <alignment horizontal="center" vertical="center"/>
      <protection hidden="1"/>
    </xf>
    <xf numFmtId="0" fontId="1" fillId="0" borderId="42" xfId="1" applyBorder="1" applyAlignment="1" applyProtection="1">
      <alignment horizontal="center"/>
      <protection hidden="1"/>
    </xf>
    <xf numFmtId="0" fontId="18" fillId="10" borderId="22" xfId="2" applyFont="1" applyFill="1" applyBorder="1" applyAlignment="1" applyProtection="1">
      <alignment horizontal="center" vertical="center"/>
      <protection locked="0"/>
    </xf>
    <xf numFmtId="0" fontId="18" fillId="0" borderId="42" xfId="2" applyFont="1" applyBorder="1" applyAlignment="1">
      <alignment horizontal="center"/>
    </xf>
    <xf numFmtId="2" fontId="18" fillId="0" borderId="42" xfId="2" applyNumberFormat="1" applyFont="1" applyBorder="1" applyAlignment="1">
      <alignment horizontal="center"/>
    </xf>
    <xf numFmtId="0" fontId="1" fillId="0" borderId="43" xfId="1" applyBorder="1"/>
    <xf numFmtId="0" fontId="18" fillId="10" borderId="19" xfId="2" applyFont="1" applyFill="1" applyBorder="1" applyAlignment="1" applyProtection="1">
      <alignment horizontal="center" vertical="center" wrapText="1"/>
      <protection locked="0"/>
    </xf>
    <xf numFmtId="0" fontId="1" fillId="0" borderId="43"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4" xfId="1" applyFont="1" applyBorder="1" applyAlignment="1" applyProtection="1">
      <alignment horizontal="center" vertical="center"/>
      <protection hidden="1"/>
    </xf>
    <xf numFmtId="0" fontId="20" fillId="0" borderId="45" xfId="1" applyFont="1" applyBorder="1" applyAlignment="1" applyProtection="1">
      <alignment horizontal="center" vertical="center"/>
      <protection hidden="1"/>
    </xf>
    <xf numFmtId="0" fontId="17" fillId="0" borderId="45" xfId="1" applyFont="1" applyBorder="1" applyAlignment="1" applyProtection="1">
      <alignment horizontal="center" vertical="center"/>
      <protection hidden="1"/>
    </xf>
    <xf numFmtId="0" fontId="20" fillId="0" borderId="45" xfId="1" applyFont="1" applyBorder="1" applyAlignment="1" applyProtection="1">
      <alignment vertical="center"/>
      <protection hidden="1"/>
    </xf>
    <xf numFmtId="0" fontId="20" fillId="0" borderId="45"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xf numFmtId="2" fontId="14" fillId="10" borderId="19" xfId="2" applyNumberFormat="1" applyFill="1" applyBorder="1" applyAlignment="1" applyProtection="1">
      <alignment horizontal="center" vertical="center"/>
      <protection hidden="1"/>
    </xf>
    <xf numFmtId="2" fontId="14" fillId="10" borderId="41" xfId="2" applyNumberFormat="1" applyFill="1" applyBorder="1" applyAlignment="1" applyProtection="1">
      <alignment horizontal="center" vertical="center"/>
      <protection hidden="1"/>
    </xf>
    <xf numFmtId="1" fontId="18" fillId="10" borderId="19" xfId="2" applyNumberFormat="1" applyFont="1" applyFill="1" applyBorder="1" applyAlignment="1" applyProtection="1">
      <alignment horizontal="center" vertical="center"/>
      <protection locked="0"/>
    </xf>
    <xf numFmtId="2" fontId="18" fillId="10" borderId="19" xfId="2" applyNumberFormat="1" applyFont="1" applyFill="1" applyBorder="1" applyAlignment="1" applyProtection="1">
      <alignment horizontal="center" vertical="center"/>
      <protection locked="0"/>
    </xf>
    <xf numFmtId="1" fontId="1" fillId="0" borderId="19" xfId="1" applyNumberFormat="1" applyBorder="1" applyAlignment="1" applyProtection="1">
      <alignment horizontal="center"/>
      <protection hidden="1"/>
    </xf>
    <xf numFmtId="2" fontId="1" fillId="0" borderId="19" xfId="1" applyNumberFormat="1" applyBorder="1" applyAlignment="1" applyProtection="1">
      <alignment horizontal="center" vertical="center"/>
      <protection hidden="1"/>
    </xf>
    <xf numFmtId="1" fontId="18" fillId="10" borderId="16" xfId="2" applyNumberFormat="1" applyFont="1" applyFill="1" applyBorder="1" applyAlignment="1" applyProtection="1">
      <alignment horizontal="center" vertical="center"/>
      <protection locked="0"/>
    </xf>
    <xf numFmtId="2" fontId="18" fillId="10" borderId="16" xfId="2" applyNumberFormat="1" applyFont="1" applyFill="1" applyBorder="1" applyAlignment="1" applyProtection="1">
      <alignment horizontal="center" vertical="center"/>
      <protection locked="0"/>
    </xf>
    <xf numFmtId="0" fontId="13" fillId="0" borderId="0" xfId="1" applyFont="1" applyAlignment="1" applyProtection="1">
      <alignment horizont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164" fontId="3" fillId="0" borderId="0" xfId="1" applyNumberFormat="1" applyFont="1" applyAlignment="1" applyProtection="1">
      <alignment horizontal="center" vertical="center"/>
      <protection hidden="1"/>
    </xf>
  </cellXfs>
  <cellStyles count="3">
    <cellStyle name="Normal" xfId="0" builtinId="0"/>
    <cellStyle name="Normal 2" xfId="1" xr:uid="{DD460BA3-A7F2-4533-94F1-2601F3007AFB}"/>
    <cellStyle name="Normal 3" xfId="2" xr:uid="{E40A221C-B3DA-41F0-AE51-00E7B98FC89C}"/>
  </cellStyles>
  <dxfs count="16">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28B284D2-2D51-499A-A67F-C9C54F07CEB3}"/>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7E56C1F-EDD7-4111-A93E-AF5A0DAA3CB7}"/>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2454B9D3-3331-4355-B276-FDD1E19A34AF}"/>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6932C138-7740-41E4-A2D0-E12CC8CDD032}"/>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D1A4C66F-E656-4526-A743-D9D9ED3D229B}"/>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F771F0FF-E287-4674-9289-AB6791C2DF84}"/>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3016285-553E-49E6-8489-F2562417B640}"/>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A1019FB8-6CC8-4DE2-8A16-4F1174B23216}"/>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24B5E448-3E5D-4A4B-88CB-2371E3F54060}"/>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99302866-8353-4122-941D-73E903B1FDF1}"/>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9CB87CF6-EAD4-4218-8E18-8E0C8B7F8FA6}"/>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LIBRE%20R2/Classement%20g&#233;n&#233;ral%20libre%20R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FDM%20Libre%20R2%20T2%20Livry%20poule%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DM%20Libre%20R2%20T2%20Livry%20poule%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ison%2021.22/Competitions%202021-2022/LIBRE%20R2/T1%20Libre%20R2/LIBRE%20R2%20T1%20ABMA%20poule%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6</v>
          </cell>
        </row>
        <row r="9">
          <cell r="AQ9" t="b">
            <v>1</v>
          </cell>
        </row>
        <row r="10">
          <cell r="AQ10" t="b">
            <v>1</v>
          </cell>
        </row>
        <row r="11">
          <cell r="AQ11" t="b">
            <v>1</v>
          </cell>
        </row>
        <row r="12">
          <cell r="AQ12" t="b">
            <v>1</v>
          </cell>
        </row>
        <row r="13">
          <cell r="AQ13" t="b">
            <v>1</v>
          </cell>
        </row>
        <row r="14">
          <cell r="AQ14" t="b">
            <v>1</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44605</v>
          </cell>
        </row>
        <row r="12">
          <cell r="C12" t="str">
            <v>LIVRY</v>
          </cell>
        </row>
        <row r="14">
          <cell r="C14">
            <v>2</v>
          </cell>
        </row>
        <row r="15">
          <cell r="C15">
            <v>1</v>
          </cell>
        </row>
        <row r="16">
          <cell r="C16" t="str">
            <v>LIBRE</v>
          </cell>
        </row>
        <row r="17">
          <cell r="C17" t="str">
            <v>R2</v>
          </cell>
        </row>
        <row r="28">
          <cell r="B28" t="str">
            <v>CHAMPY Philippe</v>
          </cell>
          <cell r="C28" t="str">
            <v>R2</v>
          </cell>
          <cell r="D28" t="str">
            <v>ABASM</v>
          </cell>
        </row>
        <row r="29">
          <cell r="B29" t="str">
            <v>PEYROLE Philippe</v>
          </cell>
          <cell r="C29" t="str">
            <v>R2</v>
          </cell>
          <cell r="D29" t="str">
            <v>LIVRY</v>
          </cell>
        </row>
        <row r="30">
          <cell r="B30" t="str">
            <v>BEAUCHER Alain</v>
          </cell>
          <cell r="C30" t="str">
            <v>R2</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109</v>
          </cell>
          <cell r="S27">
            <v>61</v>
          </cell>
          <cell r="T27">
            <v>1.7868852459016393</v>
          </cell>
          <cell r="U27">
            <v>0</v>
          </cell>
          <cell r="V27">
            <v>6</v>
          </cell>
          <cell r="W27">
            <v>0</v>
          </cell>
          <cell r="Y27">
            <v>3</v>
          </cell>
          <cell r="Z27">
            <v>3</v>
          </cell>
          <cell r="AG27">
            <v>0</v>
          </cell>
          <cell r="AH27">
            <v>3</v>
          </cell>
        </row>
        <row r="28">
          <cell r="E28">
            <v>78</v>
          </cell>
          <cell r="F28">
            <v>28</v>
          </cell>
          <cell r="G28">
            <v>24</v>
          </cell>
          <cell r="I28">
            <v>2.7857142857142856</v>
          </cell>
          <cell r="J28">
            <v>0</v>
          </cell>
          <cell r="R28">
            <v>178</v>
          </cell>
          <cell r="S28">
            <v>67</v>
          </cell>
          <cell r="T28">
            <v>2.6567164179104479</v>
          </cell>
          <cell r="U28">
            <v>2.5641025641025643</v>
          </cell>
          <cell r="V28">
            <v>24</v>
          </cell>
          <cell r="W28">
            <v>2</v>
          </cell>
          <cell r="Y28">
            <v>2</v>
          </cell>
          <cell r="Z28">
            <v>5</v>
          </cell>
          <cell r="AG28">
            <v>1</v>
          </cell>
          <cell r="AH28">
            <v>6</v>
          </cell>
        </row>
        <row r="29">
          <cell r="E29">
            <v>100</v>
          </cell>
          <cell r="F29">
            <v>28</v>
          </cell>
          <cell r="G29">
            <v>13</v>
          </cell>
          <cell r="I29">
            <v>3.5714285714285716</v>
          </cell>
          <cell r="J29">
            <v>2</v>
          </cell>
          <cell r="R29">
            <v>200</v>
          </cell>
          <cell r="S29">
            <v>50</v>
          </cell>
          <cell r="T29">
            <v>4</v>
          </cell>
          <cell r="U29">
            <v>4.5454545454545459</v>
          </cell>
          <cell r="V29">
            <v>13</v>
          </cell>
          <cell r="W29">
            <v>4</v>
          </cell>
          <cell r="Y29">
            <v>1</v>
          </cell>
          <cell r="Z29">
            <v>8</v>
          </cell>
          <cell r="AG29">
            <v>3</v>
          </cell>
          <cell r="AH29">
            <v>11</v>
          </cell>
        </row>
        <row r="36">
          <cell r="E36">
            <v>60</v>
          </cell>
          <cell r="F36">
            <v>39</v>
          </cell>
          <cell r="G36">
            <v>6</v>
          </cell>
          <cell r="I36">
            <v>1.5384615384615385</v>
          </cell>
          <cell r="J36">
            <v>0</v>
          </cell>
        </row>
        <row r="37">
          <cell r="E37">
            <v>100</v>
          </cell>
          <cell r="F37">
            <v>39</v>
          </cell>
          <cell r="G37">
            <v>22</v>
          </cell>
          <cell r="I37">
            <v>2.5641025641025643</v>
          </cell>
          <cell r="J37">
            <v>2</v>
          </cell>
        </row>
        <row r="44">
          <cell r="E44">
            <v>49</v>
          </cell>
          <cell r="F44">
            <v>22</v>
          </cell>
          <cell r="G44"/>
          <cell r="I44">
            <v>2.2272727272727271</v>
          </cell>
          <cell r="J44">
            <v>0</v>
          </cell>
        </row>
        <row r="46">
          <cell r="E46">
            <v>100</v>
          </cell>
          <cell r="F46">
            <v>22</v>
          </cell>
          <cell r="G46"/>
          <cell r="I46">
            <v>4.5454545454545459</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Jacky</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cell r="G57"/>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44605</v>
          </cell>
        </row>
        <row r="12">
          <cell r="C12" t="str">
            <v>LIVRY</v>
          </cell>
        </row>
        <row r="14">
          <cell r="C14">
            <v>2</v>
          </cell>
        </row>
        <row r="15">
          <cell r="C15">
            <v>2</v>
          </cell>
        </row>
        <row r="16">
          <cell r="C16" t="str">
            <v>LIBRE</v>
          </cell>
        </row>
        <row r="17">
          <cell r="C17" t="str">
            <v>R2</v>
          </cell>
        </row>
        <row r="28">
          <cell r="B28" t="str">
            <v>DAIRE Eric</v>
          </cell>
          <cell r="C28" t="str">
            <v>R2</v>
          </cell>
          <cell r="D28" t="str">
            <v>ABASM</v>
          </cell>
        </row>
        <row r="29">
          <cell r="B29" t="str">
            <v>PIVONET Françis</v>
          </cell>
          <cell r="C29" t="str">
            <v>R2</v>
          </cell>
          <cell r="D29" t="str">
            <v>ABASM</v>
          </cell>
        </row>
        <row r="30">
          <cell r="B30" t="str">
            <v>LECLERC Michel</v>
          </cell>
          <cell r="C30" t="str">
            <v>R2</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189</v>
          </cell>
          <cell r="S27">
            <v>72</v>
          </cell>
          <cell r="T27">
            <v>2.625</v>
          </cell>
          <cell r="U27">
            <v>3.125</v>
          </cell>
          <cell r="V27">
            <v>17</v>
          </cell>
          <cell r="W27">
            <v>4</v>
          </cell>
          <cell r="Y27">
            <v>1</v>
          </cell>
          <cell r="Z27">
            <v>8</v>
          </cell>
          <cell r="AG27">
            <v>1</v>
          </cell>
          <cell r="AH27">
            <v>9</v>
          </cell>
        </row>
        <row r="28">
          <cell r="E28">
            <v>54</v>
          </cell>
          <cell r="F28">
            <v>40</v>
          </cell>
          <cell r="G28">
            <v>9</v>
          </cell>
          <cell r="I28">
            <v>1.35</v>
          </cell>
          <cell r="J28">
            <v>2</v>
          </cell>
          <cell r="R28">
            <v>113</v>
          </cell>
          <cell r="S28">
            <v>80</v>
          </cell>
          <cell r="T28">
            <v>1.4125000000000001</v>
          </cell>
          <cell r="U28">
            <v>1.35</v>
          </cell>
          <cell r="V28">
            <v>15</v>
          </cell>
          <cell r="W28">
            <v>2</v>
          </cell>
          <cell r="Y28">
            <v>2</v>
          </cell>
          <cell r="Z28">
            <v>5</v>
          </cell>
          <cell r="AG28">
            <v>0</v>
          </cell>
          <cell r="AH28">
            <v>5</v>
          </cell>
        </row>
        <row r="29">
          <cell r="E29">
            <v>48</v>
          </cell>
          <cell r="F29">
            <v>40</v>
          </cell>
          <cell r="G29">
            <v>6</v>
          </cell>
          <cell r="I29">
            <v>1.2</v>
          </cell>
          <cell r="J29">
            <v>0</v>
          </cell>
          <cell r="R29">
            <v>114</v>
          </cell>
          <cell r="S29">
            <v>72</v>
          </cell>
          <cell r="T29">
            <v>1.5833333333333333</v>
          </cell>
          <cell r="U29">
            <v>0</v>
          </cell>
          <cell r="V29">
            <v>9</v>
          </cell>
          <cell r="W29">
            <v>0</v>
          </cell>
          <cell r="Y29">
            <v>3</v>
          </cell>
          <cell r="Z29">
            <v>3</v>
          </cell>
          <cell r="AG29">
            <v>0</v>
          </cell>
          <cell r="AH29">
            <v>3</v>
          </cell>
        </row>
        <row r="36">
          <cell r="E36">
            <v>89</v>
          </cell>
          <cell r="F36">
            <v>40</v>
          </cell>
          <cell r="G36">
            <v>17</v>
          </cell>
          <cell r="I36">
            <v>2.2250000000000001</v>
          </cell>
          <cell r="J36">
            <v>2</v>
          </cell>
        </row>
        <row r="37">
          <cell r="E37">
            <v>59</v>
          </cell>
          <cell r="F37">
            <v>40</v>
          </cell>
          <cell r="G37">
            <v>15</v>
          </cell>
          <cell r="I37">
            <v>1.4750000000000001</v>
          </cell>
          <cell r="J37">
            <v>0</v>
          </cell>
        </row>
        <row r="44">
          <cell r="E44">
            <v>100</v>
          </cell>
          <cell r="F44">
            <v>32</v>
          </cell>
          <cell r="G44">
            <v>9</v>
          </cell>
          <cell r="I44">
            <v>3.125</v>
          </cell>
          <cell r="J44">
            <v>2</v>
          </cell>
        </row>
        <row r="46">
          <cell r="E46">
            <v>66</v>
          </cell>
          <cell r="F46">
            <v>32</v>
          </cell>
          <cell r="G46">
            <v>9</v>
          </cell>
          <cell r="I46">
            <v>2.0625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Jacky</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cell r="G57"/>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Jacky</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cell r="G57"/>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N3</v>
          </cell>
        </row>
        <row r="70">
          <cell r="A70" t="str">
            <v>PIBOURDIN Eric</v>
          </cell>
          <cell r="B70" t="str">
            <v>ABMA</v>
          </cell>
          <cell r="C70">
            <v>67</v>
          </cell>
          <cell r="D70" t="str">
            <v>R2</v>
          </cell>
          <cell r="E70" t="str">
            <v>R1</v>
          </cell>
          <cell r="F70" t="str">
            <v>R1</v>
          </cell>
          <cell r="G70" t="str">
            <v>R1</v>
          </cell>
        </row>
        <row r="71">
          <cell r="A71" t="str">
            <v>PAURON Regis</v>
          </cell>
          <cell r="B71" t="str">
            <v>ABMA</v>
          </cell>
          <cell r="C71">
            <v>68</v>
          </cell>
          <cell r="D71" t="str">
            <v>R3</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0411-1826-451C-97C5-7B7F75CBC5F5}">
  <sheetPr>
    <pageSetUpPr fitToPage="1"/>
  </sheetPr>
  <dimension ref="A2:EB143"/>
  <sheetViews>
    <sheetView tabSelected="1" topLeftCell="A6" zoomScaleNormal="100" workbookViewId="0">
      <selection activeCell="R44" sqref="R44"/>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99" bestFit="1" customWidth="1" collapsed="1"/>
    <col min="4" max="4" width="25.5546875" style="99" bestFit="1" customWidth="1"/>
    <col min="5" max="5" width="10.8867187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hidden="1" customWidth="1" outlineLevel="1"/>
    <col min="13" max="13" width="10.33203125" style="2" hidden="1" customWidth="1" outlineLevel="1"/>
    <col min="14" max="14" width="12.88671875" style="100" hidden="1" customWidth="1" outlineLevel="1"/>
    <col min="15" max="15" width="12.109375" style="2" hidden="1" customWidth="1" outlineLevel="1"/>
    <col min="16" max="16" width="12.6640625" style="2" customWidth="1" collapsed="1"/>
    <col min="17" max="17" width="15.88671875" style="2" customWidth="1"/>
    <col min="18" max="18" width="15.6640625" style="100" customWidth="1" outlineLevel="1"/>
    <col min="19" max="19" width="19" style="2" customWidth="1" outlineLevel="1"/>
    <col min="20" max="20" width="12.33203125" style="2" customWidth="1" outlineLevel="1"/>
    <col min="21" max="21" width="15.88671875" style="2" customWidth="1" outlineLevel="1"/>
    <col min="22" max="22" width="15.6640625" style="100" customWidth="1"/>
    <col min="23" max="23" width="16.88671875" style="1" customWidth="1"/>
    <col min="24" max="24" width="16.88671875" style="100"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10.88671875" style="1" customWidth="1"/>
    <col min="262" max="266" width="0" style="1" hidden="1" customWidth="1"/>
    <col min="267" max="267" width="12.44140625" style="1" customWidth="1"/>
    <col min="268" max="271" width="0" style="1" hidden="1" customWidth="1"/>
    <col min="272" max="272" width="12.6640625" style="1" customWidth="1"/>
    <col min="273" max="273" width="15.88671875" style="1" customWidth="1"/>
    <col min="274" max="274" width="15.6640625" style="1" customWidth="1"/>
    <col min="275" max="275" width="19" style="1" customWidth="1"/>
    <col min="276" max="276" width="12.33203125" style="1" customWidth="1"/>
    <col min="277" max="277" width="15.88671875" style="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10.88671875" style="1" customWidth="1"/>
    <col min="518" max="522" width="0" style="1" hidden="1" customWidth="1"/>
    <col min="523" max="523" width="12.44140625" style="1" customWidth="1"/>
    <col min="524" max="527" width="0" style="1" hidden="1" customWidth="1"/>
    <col min="528" max="528" width="12.6640625" style="1" customWidth="1"/>
    <col min="529" max="529" width="15.88671875" style="1" customWidth="1"/>
    <col min="530" max="530" width="15.6640625" style="1" customWidth="1"/>
    <col min="531" max="531" width="19" style="1" customWidth="1"/>
    <col min="532" max="532" width="12.33203125" style="1" customWidth="1"/>
    <col min="533" max="533" width="15.88671875" style="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10.88671875" style="1" customWidth="1"/>
    <col min="774" max="778" width="0" style="1" hidden="1" customWidth="1"/>
    <col min="779" max="779" width="12.44140625" style="1" customWidth="1"/>
    <col min="780" max="783" width="0" style="1" hidden="1" customWidth="1"/>
    <col min="784" max="784" width="12.6640625" style="1" customWidth="1"/>
    <col min="785" max="785" width="15.88671875" style="1" customWidth="1"/>
    <col min="786" max="786" width="15.6640625" style="1" customWidth="1"/>
    <col min="787" max="787" width="19" style="1" customWidth="1"/>
    <col min="788" max="788" width="12.33203125" style="1" customWidth="1"/>
    <col min="789" max="789" width="15.88671875" style="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10.88671875" style="1" customWidth="1"/>
    <col min="1030" max="1034" width="0" style="1" hidden="1" customWidth="1"/>
    <col min="1035" max="1035" width="12.44140625" style="1" customWidth="1"/>
    <col min="1036" max="1039" width="0" style="1" hidden="1" customWidth="1"/>
    <col min="1040" max="1040" width="12.6640625" style="1" customWidth="1"/>
    <col min="1041" max="1041" width="15.88671875" style="1" customWidth="1"/>
    <col min="1042" max="1042" width="15.6640625" style="1" customWidth="1"/>
    <col min="1043" max="1043" width="19" style="1" customWidth="1"/>
    <col min="1044" max="1044" width="12.33203125" style="1" customWidth="1"/>
    <col min="1045" max="1045" width="15.88671875" style="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10.88671875" style="1" customWidth="1"/>
    <col min="1286" max="1290" width="0" style="1" hidden="1" customWidth="1"/>
    <col min="1291" max="1291" width="12.44140625" style="1" customWidth="1"/>
    <col min="1292" max="1295" width="0" style="1" hidden="1" customWidth="1"/>
    <col min="1296" max="1296" width="12.6640625" style="1" customWidth="1"/>
    <col min="1297" max="1297" width="15.88671875" style="1" customWidth="1"/>
    <col min="1298" max="1298" width="15.6640625" style="1" customWidth="1"/>
    <col min="1299" max="1299" width="19" style="1" customWidth="1"/>
    <col min="1300" max="1300" width="12.33203125" style="1" customWidth="1"/>
    <col min="1301" max="1301" width="15.88671875" style="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10.88671875" style="1" customWidth="1"/>
    <col min="1542" max="1546" width="0" style="1" hidden="1" customWidth="1"/>
    <col min="1547" max="1547" width="12.44140625" style="1" customWidth="1"/>
    <col min="1548" max="1551" width="0" style="1" hidden="1" customWidth="1"/>
    <col min="1552" max="1552" width="12.6640625" style="1" customWidth="1"/>
    <col min="1553" max="1553" width="15.88671875" style="1" customWidth="1"/>
    <col min="1554" max="1554" width="15.6640625" style="1" customWidth="1"/>
    <col min="1555" max="1555" width="19" style="1" customWidth="1"/>
    <col min="1556" max="1556" width="12.33203125" style="1" customWidth="1"/>
    <col min="1557" max="1557" width="15.88671875" style="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10.88671875" style="1" customWidth="1"/>
    <col min="1798" max="1802" width="0" style="1" hidden="1" customWidth="1"/>
    <col min="1803" max="1803" width="12.44140625" style="1" customWidth="1"/>
    <col min="1804" max="1807" width="0" style="1" hidden="1" customWidth="1"/>
    <col min="1808" max="1808" width="12.6640625" style="1" customWidth="1"/>
    <col min="1809" max="1809" width="15.88671875" style="1" customWidth="1"/>
    <col min="1810" max="1810" width="15.6640625" style="1" customWidth="1"/>
    <col min="1811" max="1811" width="19" style="1" customWidth="1"/>
    <col min="1812" max="1812" width="12.33203125" style="1" customWidth="1"/>
    <col min="1813" max="1813" width="15.88671875" style="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10.88671875" style="1" customWidth="1"/>
    <col min="2054" max="2058" width="0" style="1" hidden="1" customWidth="1"/>
    <col min="2059" max="2059" width="12.44140625" style="1" customWidth="1"/>
    <col min="2060" max="2063" width="0" style="1" hidden="1" customWidth="1"/>
    <col min="2064" max="2064" width="12.6640625" style="1" customWidth="1"/>
    <col min="2065" max="2065" width="15.88671875" style="1" customWidth="1"/>
    <col min="2066" max="2066" width="15.6640625" style="1" customWidth="1"/>
    <col min="2067" max="2067" width="19" style="1" customWidth="1"/>
    <col min="2068" max="2068" width="12.33203125" style="1" customWidth="1"/>
    <col min="2069" max="2069" width="15.88671875" style="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10.88671875" style="1" customWidth="1"/>
    <col min="2310" max="2314" width="0" style="1" hidden="1" customWidth="1"/>
    <col min="2315" max="2315" width="12.44140625" style="1" customWidth="1"/>
    <col min="2316" max="2319" width="0" style="1" hidden="1" customWidth="1"/>
    <col min="2320" max="2320" width="12.6640625" style="1" customWidth="1"/>
    <col min="2321" max="2321" width="15.88671875" style="1" customWidth="1"/>
    <col min="2322" max="2322" width="15.6640625" style="1" customWidth="1"/>
    <col min="2323" max="2323" width="19" style="1" customWidth="1"/>
    <col min="2324" max="2324" width="12.33203125" style="1" customWidth="1"/>
    <col min="2325" max="2325" width="15.88671875" style="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10.88671875" style="1" customWidth="1"/>
    <col min="2566" max="2570" width="0" style="1" hidden="1" customWidth="1"/>
    <col min="2571" max="2571" width="12.44140625" style="1" customWidth="1"/>
    <col min="2572" max="2575" width="0" style="1" hidden="1" customWidth="1"/>
    <col min="2576" max="2576" width="12.6640625" style="1" customWidth="1"/>
    <col min="2577" max="2577" width="15.88671875" style="1" customWidth="1"/>
    <col min="2578" max="2578" width="15.6640625" style="1" customWidth="1"/>
    <col min="2579" max="2579" width="19" style="1" customWidth="1"/>
    <col min="2580" max="2580" width="12.33203125" style="1" customWidth="1"/>
    <col min="2581" max="2581" width="15.88671875" style="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10.88671875" style="1" customWidth="1"/>
    <col min="2822" max="2826" width="0" style="1" hidden="1" customWidth="1"/>
    <col min="2827" max="2827" width="12.44140625" style="1" customWidth="1"/>
    <col min="2828" max="2831" width="0" style="1" hidden="1" customWidth="1"/>
    <col min="2832" max="2832" width="12.6640625" style="1" customWidth="1"/>
    <col min="2833" max="2833" width="15.88671875" style="1" customWidth="1"/>
    <col min="2834" max="2834" width="15.6640625" style="1" customWidth="1"/>
    <col min="2835" max="2835" width="19" style="1" customWidth="1"/>
    <col min="2836" max="2836" width="12.33203125" style="1" customWidth="1"/>
    <col min="2837" max="2837" width="15.88671875" style="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10.88671875" style="1" customWidth="1"/>
    <col min="3078" max="3082" width="0" style="1" hidden="1" customWidth="1"/>
    <col min="3083" max="3083" width="12.44140625" style="1" customWidth="1"/>
    <col min="3084" max="3087" width="0" style="1" hidden="1" customWidth="1"/>
    <col min="3088" max="3088" width="12.6640625" style="1" customWidth="1"/>
    <col min="3089" max="3089" width="15.88671875" style="1" customWidth="1"/>
    <col min="3090" max="3090" width="15.6640625" style="1" customWidth="1"/>
    <col min="3091" max="3091" width="19" style="1" customWidth="1"/>
    <col min="3092" max="3092" width="12.33203125" style="1" customWidth="1"/>
    <col min="3093" max="3093" width="15.88671875" style="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10.88671875" style="1" customWidth="1"/>
    <col min="3334" max="3338" width="0" style="1" hidden="1" customWidth="1"/>
    <col min="3339" max="3339" width="12.44140625" style="1" customWidth="1"/>
    <col min="3340" max="3343" width="0" style="1" hidden="1" customWidth="1"/>
    <col min="3344" max="3344" width="12.6640625" style="1" customWidth="1"/>
    <col min="3345" max="3345" width="15.88671875" style="1" customWidth="1"/>
    <col min="3346" max="3346" width="15.6640625" style="1" customWidth="1"/>
    <col min="3347" max="3347" width="19" style="1" customWidth="1"/>
    <col min="3348" max="3348" width="12.33203125" style="1" customWidth="1"/>
    <col min="3349" max="3349" width="15.88671875" style="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10.88671875" style="1" customWidth="1"/>
    <col min="3590" max="3594" width="0" style="1" hidden="1" customWidth="1"/>
    <col min="3595" max="3595" width="12.44140625" style="1" customWidth="1"/>
    <col min="3596" max="3599" width="0" style="1" hidden="1" customWidth="1"/>
    <col min="3600" max="3600" width="12.6640625" style="1" customWidth="1"/>
    <col min="3601" max="3601" width="15.88671875" style="1" customWidth="1"/>
    <col min="3602" max="3602" width="15.6640625" style="1" customWidth="1"/>
    <col min="3603" max="3603" width="19" style="1" customWidth="1"/>
    <col min="3604" max="3604" width="12.33203125" style="1" customWidth="1"/>
    <col min="3605" max="3605" width="15.88671875" style="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10.88671875" style="1" customWidth="1"/>
    <col min="3846" max="3850" width="0" style="1" hidden="1" customWidth="1"/>
    <col min="3851" max="3851" width="12.44140625" style="1" customWidth="1"/>
    <col min="3852" max="3855" width="0" style="1" hidden="1" customWidth="1"/>
    <col min="3856" max="3856" width="12.6640625" style="1" customWidth="1"/>
    <col min="3857" max="3857" width="15.88671875" style="1" customWidth="1"/>
    <col min="3858" max="3858" width="15.6640625" style="1" customWidth="1"/>
    <col min="3859" max="3859" width="19" style="1" customWidth="1"/>
    <col min="3860" max="3860" width="12.33203125" style="1" customWidth="1"/>
    <col min="3861" max="3861" width="15.88671875" style="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10.88671875" style="1" customWidth="1"/>
    <col min="4102" max="4106" width="0" style="1" hidden="1" customWidth="1"/>
    <col min="4107" max="4107" width="12.44140625" style="1" customWidth="1"/>
    <col min="4108" max="4111" width="0" style="1" hidden="1" customWidth="1"/>
    <col min="4112" max="4112" width="12.6640625" style="1" customWidth="1"/>
    <col min="4113" max="4113" width="15.88671875" style="1" customWidth="1"/>
    <col min="4114" max="4114" width="15.6640625" style="1" customWidth="1"/>
    <col min="4115" max="4115" width="19" style="1" customWidth="1"/>
    <col min="4116" max="4116" width="12.33203125" style="1" customWidth="1"/>
    <col min="4117" max="4117" width="15.88671875" style="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10.88671875" style="1" customWidth="1"/>
    <col min="4358" max="4362" width="0" style="1" hidden="1" customWidth="1"/>
    <col min="4363" max="4363" width="12.44140625" style="1" customWidth="1"/>
    <col min="4364" max="4367" width="0" style="1" hidden="1" customWidth="1"/>
    <col min="4368" max="4368" width="12.6640625" style="1" customWidth="1"/>
    <col min="4369" max="4369" width="15.88671875" style="1" customWidth="1"/>
    <col min="4370" max="4370" width="15.6640625" style="1" customWidth="1"/>
    <col min="4371" max="4371" width="19" style="1" customWidth="1"/>
    <col min="4372" max="4372" width="12.33203125" style="1" customWidth="1"/>
    <col min="4373" max="4373" width="15.88671875" style="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10.88671875" style="1" customWidth="1"/>
    <col min="4614" max="4618" width="0" style="1" hidden="1" customWidth="1"/>
    <col min="4619" max="4619" width="12.44140625" style="1" customWidth="1"/>
    <col min="4620" max="4623" width="0" style="1" hidden="1" customWidth="1"/>
    <col min="4624" max="4624" width="12.6640625" style="1" customWidth="1"/>
    <col min="4625" max="4625" width="15.88671875" style="1" customWidth="1"/>
    <col min="4626" max="4626" width="15.6640625" style="1" customWidth="1"/>
    <col min="4627" max="4627" width="19" style="1" customWidth="1"/>
    <col min="4628" max="4628" width="12.33203125" style="1" customWidth="1"/>
    <col min="4629" max="4629" width="15.88671875" style="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10.88671875" style="1" customWidth="1"/>
    <col min="4870" max="4874" width="0" style="1" hidden="1" customWidth="1"/>
    <col min="4875" max="4875" width="12.44140625" style="1" customWidth="1"/>
    <col min="4876" max="4879" width="0" style="1" hidden="1" customWidth="1"/>
    <col min="4880" max="4880" width="12.6640625" style="1" customWidth="1"/>
    <col min="4881" max="4881" width="15.88671875" style="1" customWidth="1"/>
    <col min="4882" max="4882" width="15.6640625" style="1" customWidth="1"/>
    <col min="4883" max="4883" width="19" style="1" customWidth="1"/>
    <col min="4884" max="4884" width="12.33203125" style="1" customWidth="1"/>
    <col min="4885" max="4885" width="15.88671875" style="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10.88671875" style="1" customWidth="1"/>
    <col min="5126" max="5130" width="0" style="1" hidden="1" customWidth="1"/>
    <col min="5131" max="5131" width="12.44140625" style="1" customWidth="1"/>
    <col min="5132" max="5135" width="0" style="1" hidden="1" customWidth="1"/>
    <col min="5136" max="5136" width="12.6640625" style="1" customWidth="1"/>
    <col min="5137" max="5137" width="15.88671875" style="1" customWidth="1"/>
    <col min="5138" max="5138" width="15.6640625" style="1" customWidth="1"/>
    <col min="5139" max="5139" width="19" style="1" customWidth="1"/>
    <col min="5140" max="5140" width="12.33203125" style="1" customWidth="1"/>
    <col min="5141" max="5141" width="15.88671875" style="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10.88671875" style="1" customWidth="1"/>
    <col min="5382" max="5386" width="0" style="1" hidden="1" customWidth="1"/>
    <col min="5387" max="5387" width="12.44140625" style="1" customWidth="1"/>
    <col min="5388" max="5391" width="0" style="1" hidden="1" customWidth="1"/>
    <col min="5392" max="5392" width="12.6640625" style="1" customWidth="1"/>
    <col min="5393" max="5393" width="15.88671875" style="1" customWidth="1"/>
    <col min="5394" max="5394" width="15.6640625" style="1" customWidth="1"/>
    <col min="5395" max="5395" width="19" style="1" customWidth="1"/>
    <col min="5396" max="5396" width="12.33203125" style="1" customWidth="1"/>
    <col min="5397" max="5397" width="15.88671875" style="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10.88671875" style="1" customWidth="1"/>
    <col min="5638" max="5642" width="0" style="1" hidden="1" customWidth="1"/>
    <col min="5643" max="5643" width="12.44140625" style="1" customWidth="1"/>
    <col min="5644" max="5647" width="0" style="1" hidden="1" customWidth="1"/>
    <col min="5648" max="5648" width="12.6640625" style="1" customWidth="1"/>
    <col min="5649" max="5649" width="15.88671875" style="1" customWidth="1"/>
    <col min="5650" max="5650" width="15.6640625" style="1" customWidth="1"/>
    <col min="5651" max="5651" width="19" style="1" customWidth="1"/>
    <col min="5652" max="5652" width="12.33203125" style="1" customWidth="1"/>
    <col min="5653" max="5653" width="15.88671875" style="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10.88671875" style="1" customWidth="1"/>
    <col min="5894" max="5898" width="0" style="1" hidden="1" customWidth="1"/>
    <col min="5899" max="5899" width="12.44140625" style="1" customWidth="1"/>
    <col min="5900" max="5903" width="0" style="1" hidden="1" customWidth="1"/>
    <col min="5904" max="5904" width="12.6640625" style="1" customWidth="1"/>
    <col min="5905" max="5905" width="15.88671875" style="1" customWidth="1"/>
    <col min="5906" max="5906" width="15.6640625" style="1" customWidth="1"/>
    <col min="5907" max="5907" width="19" style="1" customWidth="1"/>
    <col min="5908" max="5908" width="12.33203125" style="1" customWidth="1"/>
    <col min="5909" max="5909" width="15.88671875" style="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10.88671875" style="1" customWidth="1"/>
    <col min="6150" max="6154" width="0" style="1" hidden="1" customWidth="1"/>
    <col min="6155" max="6155" width="12.44140625" style="1" customWidth="1"/>
    <col min="6156" max="6159" width="0" style="1" hidden="1" customWidth="1"/>
    <col min="6160" max="6160" width="12.6640625" style="1" customWidth="1"/>
    <col min="6161" max="6161" width="15.88671875" style="1" customWidth="1"/>
    <col min="6162" max="6162" width="15.6640625" style="1" customWidth="1"/>
    <col min="6163" max="6163" width="19" style="1" customWidth="1"/>
    <col min="6164" max="6164" width="12.33203125" style="1" customWidth="1"/>
    <col min="6165" max="6165" width="15.88671875" style="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10.88671875" style="1" customWidth="1"/>
    <col min="6406" max="6410" width="0" style="1" hidden="1" customWidth="1"/>
    <col min="6411" max="6411" width="12.44140625" style="1" customWidth="1"/>
    <col min="6412" max="6415" width="0" style="1" hidden="1" customWidth="1"/>
    <col min="6416" max="6416" width="12.6640625" style="1" customWidth="1"/>
    <col min="6417" max="6417" width="15.88671875" style="1" customWidth="1"/>
    <col min="6418" max="6418" width="15.6640625" style="1" customWidth="1"/>
    <col min="6419" max="6419" width="19" style="1" customWidth="1"/>
    <col min="6420" max="6420" width="12.33203125" style="1" customWidth="1"/>
    <col min="6421" max="6421" width="15.88671875" style="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10.88671875" style="1" customWidth="1"/>
    <col min="6662" max="6666" width="0" style="1" hidden="1" customWidth="1"/>
    <col min="6667" max="6667" width="12.44140625" style="1" customWidth="1"/>
    <col min="6668" max="6671" width="0" style="1" hidden="1" customWidth="1"/>
    <col min="6672" max="6672" width="12.6640625" style="1" customWidth="1"/>
    <col min="6673" max="6673" width="15.88671875" style="1" customWidth="1"/>
    <col min="6674" max="6674" width="15.6640625" style="1" customWidth="1"/>
    <col min="6675" max="6675" width="19" style="1" customWidth="1"/>
    <col min="6676" max="6676" width="12.33203125" style="1" customWidth="1"/>
    <col min="6677" max="6677" width="15.88671875" style="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10.88671875" style="1" customWidth="1"/>
    <col min="6918" max="6922" width="0" style="1" hidden="1" customWidth="1"/>
    <col min="6923" max="6923" width="12.44140625" style="1" customWidth="1"/>
    <col min="6924" max="6927" width="0" style="1" hidden="1" customWidth="1"/>
    <col min="6928" max="6928" width="12.6640625" style="1" customWidth="1"/>
    <col min="6929" max="6929" width="15.88671875" style="1" customWidth="1"/>
    <col min="6930" max="6930" width="15.6640625" style="1" customWidth="1"/>
    <col min="6931" max="6931" width="19" style="1" customWidth="1"/>
    <col min="6932" max="6932" width="12.33203125" style="1" customWidth="1"/>
    <col min="6933" max="6933" width="15.88671875" style="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10.88671875" style="1" customWidth="1"/>
    <col min="7174" max="7178" width="0" style="1" hidden="1" customWidth="1"/>
    <col min="7179" max="7179" width="12.44140625" style="1" customWidth="1"/>
    <col min="7180" max="7183" width="0" style="1" hidden="1" customWidth="1"/>
    <col min="7184" max="7184" width="12.6640625" style="1" customWidth="1"/>
    <col min="7185" max="7185" width="15.88671875" style="1" customWidth="1"/>
    <col min="7186" max="7186" width="15.6640625" style="1" customWidth="1"/>
    <col min="7187" max="7187" width="19" style="1" customWidth="1"/>
    <col min="7188" max="7188" width="12.33203125" style="1" customWidth="1"/>
    <col min="7189" max="7189" width="15.88671875" style="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10.88671875" style="1" customWidth="1"/>
    <col min="7430" max="7434" width="0" style="1" hidden="1" customWidth="1"/>
    <col min="7435" max="7435" width="12.44140625" style="1" customWidth="1"/>
    <col min="7436" max="7439" width="0" style="1" hidden="1" customWidth="1"/>
    <col min="7440" max="7440" width="12.6640625" style="1" customWidth="1"/>
    <col min="7441" max="7441" width="15.88671875" style="1" customWidth="1"/>
    <col min="7442" max="7442" width="15.6640625" style="1" customWidth="1"/>
    <col min="7443" max="7443" width="19" style="1" customWidth="1"/>
    <col min="7444" max="7444" width="12.33203125" style="1" customWidth="1"/>
    <col min="7445" max="7445" width="15.88671875" style="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10.88671875" style="1" customWidth="1"/>
    <col min="7686" max="7690" width="0" style="1" hidden="1" customWidth="1"/>
    <col min="7691" max="7691" width="12.44140625" style="1" customWidth="1"/>
    <col min="7692" max="7695" width="0" style="1" hidden="1" customWidth="1"/>
    <col min="7696" max="7696" width="12.6640625" style="1" customWidth="1"/>
    <col min="7697" max="7697" width="15.88671875" style="1" customWidth="1"/>
    <col min="7698" max="7698" width="15.6640625" style="1" customWidth="1"/>
    <col min="7699" max="7699" width="19" style="1" customWidth="1"/>
    <col min="7700" max="7700" width="12.33203125" style="1" customWidth="1"/>
    <col min="7701" max="7701" width="15.88671875" style="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10.88671875" style="1" customWidth="1"/>
    <col min="7942" max="7946" width="0" style="1" hidden="1" customWidth="1"/>
    <col min="7947" max="7947" width="12.44140625" style="1" customWidth="1"/>
    <col min="7948" max="7951" width="0" style="1" hidden="1" customWidth="1"/>
    <col min="7952" max="7952" width="12.6640625" style="1" customWidth="1"/>
    <col min="7953" max="7953" width="15.88671875" style="1" customWidth="1"/>
    <col min="7954" max="7954" width="15.6640625" style="1" customWidth="1"/>
    <col min="7955" max="7955" width="19" style="1" customWidth="1"/>
    <col min="7956" max="7956" width="12.33203125" style="1" customWidth="1"/>
    <col min="7957" max="7957" width="15.88671875" style="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10.88671875" style="1" customWidth="1"/>
    <col min="8198" max="8202" width="0" style="1" hidden="1" customWidth="1"/>
    <col min="8203" max="8203" width="12.44140625" style="1" customWidth="1"/>
    <col min="8204" max="8207" width="0" style="1" hidden="1" customWidth="1"/>
    <col min="8208" max="8208" width="12.6640625" style="1" customWidth="1"/>
    <col min="8209" max="8209" width="15.88671875" style="1" customWidth="1"/>
    <col min="8210" max="8210" width="15.6640625" style="1" customWidth="1"/>
    <col min="8211" max="8211" width="19" style="1" customWidth="1"/>
    <col min="8212" max="8212" width="12.33203125" style="1" customWidth="1"/>
    <col min="8213" max="8213" width="15.88671875" style="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10.88671875" style="1" customWidth="1"/>
    <col min="8454" max="8458" width="0" style="1" hidden="1" customWidth="1"/>
    <col min="8459" max="8459" width="12.44140625" style="1" customWidth="1"/>
    <col min="8460" max="8463" width="0" style="1" hidden="1" customWidth="1"/>
    <col min="8464" max="8464" width="12.6640625" style="1" customWidth="1"/>
    <col min="8465" max="8465" width="15.88671875" style="1" customWidth="1"/>
    <col min="8466" max="8466" width="15.6640625" style="1" customWidth="1"/>
    <col min="8467" max="8467" width="19" style="1" customWidth="1"/>
    <col min="8468" max="8468" width="12.33203125" style="1" customWidth="1"/>
    <col min="8469" max="8469" width="15.88671875" style="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10.88671875" style="1" customWidth="1"/>
    <col min="8710" max="8714" width="0" style="1" hidden="1" customWidth="1"/>
    <col min="8715" max="8715" width="12.44140625" style="1" customWidth="1"/>
    <col min="8716" max="8719" width="0" style="1" hidden="1" customWidth="1"/>
    <col min="8720" max="8720" width="12.6640625" style="1" customWidth="1"/>
    <col min="8721" max="8721" width="15.88671875" style="1" customWidth="1"/>
    <col min="8722" max="8722" width="15.6640625" style="1" customWidth="1"/>
    <col min="8723" max="8723" width="19" style="1" customWidth="1"/>
    <col min="8724" max="8724" width="12.33203125" style="1" customWidth="1"/>
    <col min="8725" max="8725" width="15.88671875" style="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10.88671875" style="1" customWidth="1"/>
    <col min="8966" max="8970" width="0" style="1" hidden="1" customWidth="1"/>
    <col min="8971" max="8971" width="12.44140625" style="1" customWidth="1"/>
    <col min="8972" max="8975" width="0" style="1" hidden="1" customWidth="1"/>
    <col min="8976" max="8976" width="12.6640625" style="1" customWidth="1"/>
    <col min="8977" max="8977" width="15.88671875" style="1" customWidth="1"/>
    <col min="8978" max="8978" width="15.6640625" style="1" customWidth="1"/>
    <col min="8979" max="8979" width="19" style="1" customWidth="1"/>
    <col min="8980" max="8980" width="12.33203125" style="1" customWidth="1"/>
    <col min="8981" max="8981" width="15.88671875" style="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10.88671875" style="1" customWidth="1"/>
    <col min="9222" max="9226" width="0" style="1" hidden="1" customWidth="1"/>
    <col min="9227" max="9227" width="12.44140625" style="1" customWidth="1"/>
    <col min="9228" max="9231" width="0" style="1" hidden="1" customWidth="1"/>
    <col min="9232" max="9232" width="12.6640625" style="1" customWidth="1"/>
    <col min="9233" max="9233" width="15.88671875" style="1" customWidth="1"/>
    <col min="9234" max="9234" width="15.6640625" style="1" customWidth="1"/>
    <col min="9235" max="9235" width="19" style="1" customWidth="1"/>
    <col min="9236" max="9236" width="12.33203125" style="1" customWidth="1"/>
    <col min="9237" max="9237" width="15.88671875" style="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10.88671875" style="1" customWidth="1"/>
    <col min="9478" max="9482" width="0" style="1" hidden="1" customWidth="1"/>
    <col min="9483" max="9483" width="12.44140625" style="1" customWidth="1"/>
    <col min="9484" max="9487" width="0" style="1" hidden="1" customWidth="1"/>
    <col min="9488" max="9488" width="12.6640625" style="1" customWidth="1"/>
    <col min="9489" max="9489" width="15.88671875" style="1" customWidth="1"/>
    <col min="9490" max="9490" width="15.6640625" style="1" customWidth="1"/>
    <col min="9491" max="9491" width="19" style="1" customWidth="1"/>
    <col min="9492" max="9492" width="12.33203125" style="1" customWidth="1"/>
    <col min="9493" max="9493" width="15.88671875" style="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10.88671875" style="1" customWidth="1"/>
    <col min="9734" max="9738" width="0" style="1" hidden="1" customWidth="1"/>
    <col min="9739" max="9739" width="12.44140625" style="1" customWidth="1"/>
    <col min="9740" max="9743" width="0" style="1" hidden="1" customWidth="1"/>
    <col min="9744" max="9744" width="12.6640625" style="1" customWidth="1"/>
    <col min="9745" max="9745" width="15.88671875" style="1" customWidth="1"/>
    <col min="9746" max="9746" width="15.6640625" style="1" customWidth="1"/>
    <col min="9747" max="9747" width="19" style="1" customWidth="1"/>
    <col min="9748" max="9748" width="12.33203125" style="1" customWidth="1"/>
    <col min="9749" max="9749" width="15.88671875" style="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10.88671875" style="1" customWidth="1"/>
    <col min="9990" max="9994" width="0" style="1" hidden="1" customWidth="1"/>
    <col min="9995" max="9995" width="12.44140625" style="1" customWidth="1"/>
    <col min="9996" max="9999" width="0" style="1" hidden="1" customWidth="1"/>
    <col min="10000" max="10000" width="12.6640625" style="1" customWidth="1"/>
    <col min="10001" max="10001" width="15.88671875" style="1" customWidth="1"/>
    <col min="10002" max="10002" width="15.6640625" style="1" customWidth="1"/>
    <col min="10003" max="10003" width="19" style="1" customWidth="1"/>
    <col min="10004" max="10004" width="12.33203125" style="1" customWidth="1"/>
    <col min="10005" max="10005" width="15.88671875" style="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10.88671875" style="1" customWidth="1"/>
    <col min="10246" max="10250" width="0" style="1" hidden="1" customWidth="1"/>
    <col min="10251" max="10251" width="12.44140625" style="1" customWidth="1"/>
    <col min="10252" max="10255" width="0" style="1" hidden="1" customWidth="1"/>
    <col min="10256" max="10256" width="12.6640625" style="1" customWidth="1"/>
    <col min="10257" max="10257" width="15.88671875" style="1" customWidth="1"/>
    <col min="10258" max="10258" width="15.6640625" style="1" customWidth="1"/>
    <col min="10259" max="10259" width="19" style="1" customWidth="1"/>
    <col min="10260" max="10260" width="12.33203125" style="1" customWidth="1"/>
    <col min="10261" max="10261" width="15.88671875" style="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10.88671875" style="1" customWidth="1"/>
    <col min="10502" max="10506" width="0" style="1" hidden="1" customWidth="1"/>
    <col min="10507" max="10507" width="12.44140625" style="1" customWidth="1"/>
    <col min="10508" max="10511" width="0" style="1" hidden="1" customWidth="1"/>
    <col min="10512" max="10512" width="12.6640625" style="1" customWidth="1"/>
    <col min="10513" max="10513" width="15.88671875" style="1" customWidth="1"/>
    <col min="10514" max="10514" width="15.6640625" style="1" customWidth="1"/>
    <col min="10515" max="10515" width="19" style="1" customWidth="1"/>
    <col min="10516" max="10516" width="12.33203125" style="1" customWidth="1"/>
    <col min="10517" max="10517" width="15.88671875" style="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10.88671875" style="1" customWidth="1"/>
    <col min="10758" max="10762" width="0" style="1" hidden="1" customWidth="1"/>
    <col min="10763" max="10763" width="12.44140625" style="1" customWidth="1"/>
    <col min="10764" max="10767" width="0" style="1" hidden="1" customWidth="1"/>
    <col min="10768" max="10768" width="12.6640625" style="1" customWidth="1"/>
    <col min="10769" max="10769" width="15.88671875" style="1" customWidth="1"/>
    <col min="10770" max="10770" width="15.6640625" style="1" customWidth="1"/>
    <col min="10771" max="10771" width="19" style="1" customWidth="1"/>
    <col min="10772" max="10772" width="12.33203125" style="1" customWidth="1"/>
    <col min="10773" max="10773" width="15.88671875" style="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10.88671875" style="1" customWidth="1"/>
    <col min="11014" max="11018" width="0" style="1" hidden="1" customWidth="1"/>
    <col min="11019" max="11019" width="12.44140625" style="1" customWidth="1"/>
    <col min="11020" max="11023" width="0" style="1" hidden="1" customWidth="1"/>
    <col min="11024" max="11024" width="12.6640625" style="1" customWidth="1"/>
    <col min="11025" max="11025" width="15.88671875" style="1" customWidth="1"/>
    <col min="11026" max="11026" width="15.6640625" style="1" customWidth="1"/>
    <col min="11027" max="11027" width="19" style="1" customWidth="1"/>
    <col min="11028" max="11028" width="12.33203125" style="1" customWidth="1"/>
    <col min="11029" max="11029" width="15.88671875" style="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10.88671875" style="1" customWidth="1"/>
    <col min="11270" max="11274" width="0" style="1" hidden="1" customWidth="1"/>
    <col min="11275" max="11275" width="12.44140625" style="1" customWidth="1"/>
    <col min="11276" max="11279" width="0" style="1" hidden="1" customWidth="1"/>
    <col min="11280" max="11280" width="12.6640625" style="1" customWidth="1"/>
    <col min="11281" max="11281" width="15.88671875" style="1" customWidth="1"/>
    <col min="11282" max="11282" width="15.6640625" style="1" customWidth="1"/>
    <col min="11283" max="11283" width="19" style="1" customWidth="1"/>
    <col min="11284" max="11284" width="12.33203125" style="1" customWidth="1"/>
    <col min="11285" max="11285" width="15.88671875" style="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10.88671875" style="1" customWidth="1"/>
    <col min="11526" max="11530" width="0" style="1" hidden="1" customWidth="1"/>
    <col min="11531" max="11531" width="12.44140625" style="1" customWidth="1"/>
    <col min="11532" max="11535" width="0" style="1" hidden="1" customWidth="1"/>
    <col min="11536" max="11536" width="12.6640625" style="1" customWidth="1"/>
    <col min="11537" max="11537" width="15.88671875" style="1" customWidth="1"/>
    <col min="11538" max="11538" width="15.6640625" style="1" customWidth="1"/>
    <col min="11539" max="11539" width="19" style="1" customWidth="1"/>
    <col min="11540" max="11540" width="12.33203125" style="1" customWidth="1"/>
    <col min="11541" max="11541" width="15.88671875" style="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10.88671875" style="1" customWidth="1"/>
    <col min="11782" max="11786" width="0" style="1" hidden="1" customWidth="1"/>
    <col min="11787" max="11787" width="12.44140625" style="1" customWidth="1"/>
    <col min="11788" max="11791" width="0" style="1" hidden="1" customWidth="1"/>
    <col min="11792" max="11792" width="12.6640625" style="1" customWidth="1"/>
    <col min="11793" max="11793" width="15.88671875" style="1" customWidth="1"/>
    <col min="11794" max="11794" width="15.6640625" style="1" customWidth="1"/>
    <col min="11795" max="11795" width="19" style="1" customWidth="1"/>
    <col min="11796" max="11796" width="12.33203125" style="1" customWidth="1"/>
    <col min="11797" max="11797" width="15.88671875" style="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10.88671875" style="1" customWidth="1"/>
    <col min="12038" max="12042" width="0" style="1" hidden="1" customWidth="1"/>
    <col min="12043" max="12043" width="12.44140625" style="1" customWidth="1"/>
    <col min="12044" max="12047" width="0" style="1" hidden="1" customWidth="1"/>
    <col min="12048" max="12048" width="12.6640625" style="1" customWidth="1"/>
    <col min="12049" max="12049" width="15.88671875" style="1" customWidth="1"/>
    <col min="12050" max="12050" width="15.6640625" style="1" customWidth="1"/>
    <col min="12051" max="12051" width="19" style="1" customWidth="1"/>
    <col min="12052" max="12052" width="12.33203125" style="1" customWidth="1"/>
    <col min="12053" max="12053" width="15.88671875" style="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10.88671875" style="1" customWidth="1"/>
    <col min="12294" max="12298" width="0" style="1" hidden="1" customWidth="1"/>
    <col min="12299" max="12299" width="12.44140625" style="1" customWidth="1"/>
    <col min="12300" max="12303" width="0" style="1" hidden="1" customWidth="1"/>
    <col min="12304" max="12304" width="12.6640625" style="1" customWidth="1"/>
    <col min="12305" max="12305" width="15.88671875" style="1" customWidth="1"/>
    <col min="12306" max="12306" width="15.6640625" style="1" customWidth="1"/>
    <col min="12307" max="12307" width="19" style="1" customWidth="1"/>
    <col min="12308" max="12308" width="12.33203125" style="1" customWidth="1"/>
    <col min="12309" max="12309" width="15.88671875" style="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10.88671875" style="1" customWidth="1"/>
    <col min="12550" max="12554" width="0" style="1" hidden="1" customWidth="1"/>
    <col min="12555" max="12555" width="12.44140625" style="1" customWidth="1"/>
    <col min="12556" max="12559" width="0" style="1" hidden="1" customWidth="1"/>
    <col min="12560" max="12560" width="12.6640625" style="1" customWidth="1"/>
    <col min="12561" max="12561" width="15.88671875" style="1" customWidth="1"/>
    <col min="12562" max="12562" width="15.6640625" style="1" customWidth="1"/>
    <col min="12563" max="12563" width="19" style="1" customWidth="1"/>
    <col min="12564" max="12564" width="12.33203125" style="1" customWidth="1"/>
    <col min="12565" max="12565" width="15.88671875" style="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10.88671875" style="1" customWidth="1"/>
    <col min="12806" max="12810" width="0" style="1" hidden="1" customWidth="1"/>
    <col min="12811" max="12811" width="12.44140625" style="1" customWidth="1"/>
    <col min="12812" max="12815" width="0" style="1" hidden="1" customWidth="1"/>
    <col min="12816" max="12816" width="12.6640625" style="1" customWidth="1"/>
    <col min="12817" max="12817" width="15.88671875" style="1" customWidth="1"/>
    <col min="12818" max="12818" width="15.6640625" style="1" customWidth="1"/>
    <col min="12819" max="12819" width="19" style="1" customWidth="1"/>
    <col min="12820" max="12820" width="12.33203125" style="1" customWidth="1"/>
    <col min="12821" max="12821" width="15.88671875" style="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10.88671875" style="1" customWidth="1"/>
    <col min="13062" max="13066" width="0" style="1" hidden="1" customWidth="1"/>
    <col min="13067" max="13067" width="12.44140625" style="1" customWidth="1"/>
    <col min="13068" max="13071" width="0" style="1" hidden="1" customWidth="1"/>
    <col min="13072" max="13072" width="12.6640625" style="1" customWidth="1"/>
    <col min="13073" max="13073" width="15.88671875" style="1" customWidth="1"/>
    <col min="13074" max="13074" width="15.6640625" style="1" customWidth="1"/>
    <col min="13075" max="13075" width="19" style="1" customWidth="1"/>
    <col min="13076" max="13076" width="12.33203125" style="1" customWidth="1"/>
    <col min="13077" max="13077" width="15.88671875" style="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10.88671875" style="1" customWidth="1"/>
    <col min="13318" max="13322" width="0" style="1" hidden="1" customWidth="1"/>
    <col min="13323" max="13323" width="12.44140625" style="1" customWidth="1"/>
    <col min="13324" max="13327" width="0" style="1" hidden="1" customWidth="1"/>
    <col min="13328" max="13328" width="12.6640625" style="1" customWidth="1"/>
    <col min="13329" max="13329" width="15.88671875" style="1" customWidth="1"/>
    <col min="13330" max="13330" width="15.6640625" style="1" customWidth="1"/>
    <col min="13331" max="13331" width="19" style="1" customWidth="1"/>
    <col min="13332" max="13332" width="12.33203125" style="1" customWidth="1"/>
    <col min="13333" max="13333" width="15.88671875" style="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10.88671875" style="1" customWidth="1"/>
    <col min="13574" max="13578" width="0" style="1" hidden="1" customWidth="1"/>
    <col min="13579" max="13579" width="12.44140625" style="1" customWidth="1"/>
    <col min="13580" max="13583" width="0" style="1" hidden="1" customWidth="1"/>
    <col min="13584" max="13584" width="12.6640625" style="1" customWidth="1"/>
    <col min="13585" max="13585" width="15.88671875" style="1" customWidth="1"/>
    <col min="13586" max="13586" width="15.6640625" style="1" customWidth="1"/>
    <col min="13587" max="13587" width="19" style="1" customWidth="1"/>
    <col min="13588" max="13588" width="12.33203125" style="1" customWidth="1"/>
    <col min="13589" max="13589" width="15.88671875" style="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10.88671875" style="1" customWidth="1"/>
    <col min="13830" max="13834" width="0" style="1" hidden="1" customWidth="1"/>
    <col min="13835" max="13835" width="12.44140625" style="1" customWidth="1"/>
    <col min="13836" max="13839" width="0" style="1" hidden="1" customWidth="1"/>
    <col min="13840" max="13840" width="12.6640625" style="1" customWidth="1"/>
    <col min="13841" max="13841" width="15.88671875" style="1" customWidth="1"/>
    <col min="13842" max="13842" width="15.6640625" style="1" customWidth="1"/>
    <col min="13843" max="13843" width="19" style="1" customWidth="1"/>
    <col min="13844" max="13844" width="12.33203125" style="1" customWidth="1"/>
    <col min="13845" max="13845" width="15.88671875" style="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10.88671875" style="1" customWidth="1"/>
    <col min="14086" max="14090" width="0" style="1" hidden="1" customWidth="1"/>
    <col min="14091" max="14091" width="12.44140625" style="1" customWidth="1"/>
    <col min="14092" max="14095" width="0" style="1" hidden="1" customWidth="1"/>
    <col min="14096" max="14096" width="12.6640625" style="1" customWidth="1"/>
    <col min="14097" max="14097" width="15.88671875" style="1" customWidth="1"/>
    <col min="14098" max="14098" width="15.6640625" style="1" customWidth="1"/>
    <col min="14099" max="14099" width="19" style="1" customWidth="1"/>
    <col min="14100" max="14100" width="12.33203125" style="1" customWidth="1"/>
    <col min="14101" max="14101" width="15.88671875" style="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10.88671875" style="1" customWidth="1"/>
    <col min="14342" max="14346" width="0" style="1" hidden="1" customWidth="1"/>
    <col min="14347" max="14347" width="12.44140625" style="1" customWidth="1"/>
    <col min="14348" max="14351" width="0" style="1" hidden="1" customWidth="1"/>
    <col min="14352" max="14352" width="12.6640625" style="1" customWidth="1"/>
    <col min="14353" max="14353" width="15.88671875" style="1" customWidth="1"/>
    <col min="14354" max="14354" width="15.6640625" style="1" customWidth="1"/>
    <col min="14355" max="14355" width="19" style="1" customWidth="1"/>
    <col min="14356" max="14356" width="12.33203125" style="1" customWidth="1"/>
    <col min="14357" max="14357" width="15.88671875" style="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10.88671875" style="1" customWidth="1"/>
    <col min="14598" max="14602" width="0" style="1" hidden="1" customWidth="1"/>
    <col min="14603" max="14603" width="12.44140625" style="1" customWidth="1"/>
    <col min="14604" max="14607" width="0" style="1" hidden="1" customWidth="1"/>
    <col min="14608" max="14608" width="12.6640625" style="1" customWidth="1"/>
    <col min="14609" max="14609" width="15.88671875" style="1" customWidth="1"/>
    <col min="14610" max="14610" width="15.6640625" style="1" customWidth="1"/>
    <col min="14611" max="14611" width="19" style="1" customWidth="1"/>
    <col min="14612" max="14612" width="12.33203125" style="1" customWidth="1"/>
    <col min="14613" max="14613" width="15.88671875" style="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10.88671875" style="1" customWidth="1"/>
    <col min="14854" max="14858" width="0" style="1" hidden="1" customWidth="1"/>
    <col min="14859" max="14859" width="12.44140625" style="1" customWidth="1"/>
    <col min="14860" max="14863" width="0" style="1" hidden="1" customWidth="1"/>
    <col min="14864" max="14864" width="12.6640625" style="1" customWidth="1"/>
    <col min="14865" max="14865" width="15.88671875" style="1" customWidth="1"/>
    <col min="14866" max="14866" width="15.6640625" style="1" customWidth="1"/>
    <col min="14867" max="14867" width="19" style="1" customWidth="1"/>
    <col min="14868" max="14868" width="12.33203125" style="1" customWidth="1"/>
    <col min="14869" max="14869" width="15.88671875" style="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10.88671875" style="1" customWidth="1"/>
    <col min="15110" max="15114" width="0" style="1" hidden="1" customWidth="1"/>
    <col min="15115" max="15115" width="12.44140625" style="1" customWidth="1"/>
    <col min="15116" max="15119" width="0" style="1" hidden="1" customWidth="1"/>
    <col min="15120" max="15120" width="12.6640625" style="1" customWidth="1"/>
    <col min="15121" max="15121" width="15.88671875" style="1" customWidth="1"/>
    <col min="15122" max="15122" width="15.6640625" style="1" customWidth="1"/>
    <col min="15123" max="15123" width="19" style="1" customWidth="1"/>
    <col min="15124" max="15124" width="12.33203125" style="1" customWidth="1"/>
    <col min="15125" max="15125" width="15.88671875" style="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10.88671875" style="1" customWidth="1"/>
    <col min="15366" max="15370" width="0" style="1" hidden="1" customWidth="1"/>
    <col min="15371" max="15371" width="12.44140625" style="1" customWidth="1"/>
    <col min="15372" max="15375" width="0" style="1" hidden="1" customWidth="1"/>
    <col min="15376" max="15376" width="12.6640625" style="1" customWidth="1"/>
    <col min="15377" max="15377" width="15.88671875" style="1" customWidth="1"/>
    <col min="15378" max="15378" width="15.6640625" style="1" customWidth="1"/>
    <col min="15379" max="15379" width="19" style="1" customWidth="1"/>
    <col min="15380" max="15380" width="12.33203125" style="1" customWidth="1"/>
    <col min="15381" max="15381" width="15.88671875" style="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10.88671875" style="1" customWidth="1"/>
    <col min="15622" max="15626" width="0" style="1" hidden="1" customWidth="1"/>
    <col min="15627" max="15627" width="12.44140625" style="1" customWidth="1"/>
    <col min="15628" max="15631" width="0" style="1" hidden="1" customWidth="1"/>
    <col min="15632" max="15632" width="12.6640625" style="1" customWidth="1"/>
    <col min="15633" max="15633" width="15.88671875" style="1" customWidth="1"/>
    <col min="15634" max="15634" width="15.6640625" style="1" customWidth="1"/>
    <col min="15635" max="15635" width="19" style="1" customWidth="1"/>
    <col min="15636" max="15636" width="12.33203125" style="1" customWidth="1"/>
    <col min="15637" max="15637" width="15.88671875" style="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10.88671875" style="1" customWidth="1"/>
    <col min="15878" max="15882" width="0" style="1" hidden="1" customWidth="1"/>
    <col min="15883" max="15883" width="12.44140625" style="1" customWidth="1"/>
    <col min="15884" max="15887" width="0" style="1" hidden="1" customWidth="1"/>
    <col min="15888" max="15888" width="12.6640625" style="1" customWidth="1"/>
    <col min="15889" max="15889" width="15.88671875" style="1" customWidth="1"/>
    <col min="15890" max="15890" width="15.6640625" style="1" customWidth="1"/>
    <col min="15891" max="15891" width="19" style="1" customWidth="1"/>
    <col min="15892" max="15892" width="12.33203125" style="1" customWidth="1"/>
    <col min="15893" max="15893" width="15.88671875" style="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10.88671875" style="1" customWidth="1"/>
    <col min="16134" max="16138" width="0" style="1" hidden="1" customWidth="1"/>
    <col min="16139" max="16139" width="12.44140625" style="1" customWidth="1"/>
    <col min="16140" max="16143" width="0" style="1" hidden="1" customWidth="1"/>
    <col min="16144" max="16144" width="12.6640625" style="1" customWidth="1"/>
    <col min="16145" max="16145" width="15.88671875" style="1" customWidth="1"/>
    <col min="16146" max="16146" width="15.6640625" style="1" customWidth="1"/>
    <col min="16147" max="16147" width="19" style="1" customWidth="1"/>
    <col min="16148" max="16148" width="12.33203125" style="1" customWidth="1"/>
    <col min="16149" max="16149" width="15.88671875" style="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72" t="s">
        <v>13</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row>
    <row r="3" spans="1:33" ht="23.4" x14ac:dyDescent="0.45">
      <c r="A3" s="172" t="s">
        <v>14</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4" spans="1:33" ht="23.4" x14ac:dyDescent="0.45">
      <c r="A4" s="172" t="s">
        <v>15</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row>
    <row r="5" spans="1:33" ht="16.2" thickBot="1" x14ac:dyDescent="0.35"/>
    <row r="6" spans="1:33" s="112" customFormat="1" ht="78.599999999999994" thickTop="1" x14ac:dyDescent="0.3">
      <c r="A6" s="101" t="s">
        <v>16</v>
      </c>
      <c r="B6" s="102" t="s">
        <v>17</v>
      </c>
      <c r="C6" s="102" t="s">
        <v>18</v>
      </c>
      <c r="D6" s="102" t="s">
        <v>19</v>
      </c>
      <c r="E6" s="102" t="s">
        <v>20</v>
      </c>
      <c r="F6" s="102" t="s">
        <v>21</v>
      </c>
      <c r="G6" s="102" t="s">
        <v>22</v>
      </c>
      <c r="H6" s="102" t="s">
        <v>23</v>
      </c>
      <c r="I6" s="102" t="s">
        <v>24</v>
      </c>
      <c r="J6" s="103" t="s">
        <v>25</v>
      </c>
      <c r="K6" s="104" t="s">
        <v>26</v>
      </c>
      <c r="L6" s="105" t="s">
        <v>27</v>
      </c>
      <c r="M6" s="105" t="s">
        <v>28</v>
      </c>
      <c r="N6" s="105" t="s">
        <v>29</v>
      </c>
      <c r="O6" s="105" t="s">
        <v>30</v>
      </c>
      <c r="P6" s="106" t="s">
        <v>31</v>
      </c>
      <c r="Q6" s="107" t="s">
        <v>32</v>
      </c>
      <c r="R6" s="107" t="s">
        <v>27</v>
      </c>
      <c r="S6" s="107" t="s">
        <v>28</v>
      </c>
      <c r="T6" s="107" t="s">
        <v>29</v>
      </c>
      <c r="U6" s="107" t="s">
        <v>30</v>
      </c>
      <c r="V6" s="108" t="s">
        <v>33</v>
      </c>
      <c r="W6" s="107" t="s">
        <v>34</v>
      </c>
      <c r="X6" s="107" t="s">
        <v>27</v>
      </c>
      <c r="Y6" s="107" t="s">
        <v>28</v>
      </c>
      <c r="Z6" s="107" t="s">
        <v>29</v>
      </c>
      <c r="AA6" s="107" t="s">
        <v>30</v>
      </c>
      <c r="AB6" s="107" t="s">
        <v>35</v>
      </c>
      <c r="AC6" s="109" t="s">
        <v>36</v>
      </c>
      <c r="AD6" s="110" t="s">
        <v>37</v>
      </c>
      <c r="AE6" s="110" t="s">
        <v>38</v>
      </c>
      <c r="AF6" s="111" t="s">
        <v>39</v>
      </c>
    </row>
    <row r="7" spans="1:33" x14ac:dyDescent="0.3">
      <c r="A7" s="113">
        <v>3</v>
      </c>
      <c r="B7" s="114" t="s">
        <v>40</v>
      </c>
      <c r="C7" s="115" t="s">
        <v>41</v>
      </c>
      <c r="D7" s="115" t="s">
        <v>42</v>
      </c>
      <c r="E7" s="114" t="s">
        <v>43</v>
      </c>
      <c r="F7" s="116">
        <f t="shared" ref="F7:F14" si="0">VLOOKUP(B7,NomLicenceClub,2,FALSE)</f>
        <v>144872</v>
      </c>
      <c r="G7" s="115"/>
      <c r="H7" s="116">
        <v>1</v>
      </c>
      <c r="I7" s="117" t="s">
        <v>44</v>
      </c>
      <c r="J7" s="118">
        <v>3.26</v>
      </c>
      <c r="K7" s="119">
        <v>11</v>
      </c>
      <c r="L7" s="119">
        <v>200</v>
      </c>
      <c r="M7" s="119">
        <v>49</v>
      </c>
      <c r="N7" s="120">
        <v>4.3478260869565215</v>
      </c>
      <c r="O7" s="121">
        <v>25</v>
      </c>
      <c r="P7" s="122">
        <f t="shared" ref="P7:P14" si="1">L7/M7</f>
        <v>4.0816326530612246</v>
      </c>
      <c r="Q7" s="119">
        <v>11</v>
      </c>
      <c r="R7" s="121">
        <v>200</v>
      </c>
      <c r="S7" s="119">
        <v>50</v>
      </c>
      <c r="T7" s="164">
        <v>4.5454545454545459</v>
      </c>
      <c r="U7" s="121">
        <v>13</v>
      </c>
      <c r="V7" s="123">
        <f t="shared" ref="V7:V14" si="2">R7/S7</f>
        <v>4</v>
      </c>
      <c r="W7" s="124"/>
      <c r="X7" s="125"/>
      <c r="Y7" s="125"/>
      <c r="Z7" s="125"/>
      <c r="AA7" s="125"/>
      <c r="AB7" s="126" t="e">
        <f t="shared" ref="AB7:AB14" si="3">X7/Y7</f>
        <v>#DIV/0!</v>
      </c>
      <c r="AC7" s="127">
        <f t="shared" ref="AC7:AC14" si="4">IF(COUNTA(K7,Q7,W7)&lt;3,SUM(K7,Q7,W7),(SUM(K7,Q7,W7)-MIN(K7,Q7,W7)))</f>
        <v>22</v>
      </c>
      <c r="AD7" s="123">
        <f t="shared" ref="AD7:AD14" si="5">SUM(L7,R7,X7)/SUM(M7,S7,Y7)</f>
        <v>4.0404040404040407</v>
      </c>
      <c r="AE7" s="123">
        <f t="shared" ref="AE7:AF14" si="6">MAX(N7,T7,Z7)</f>
        <v>4.5454545454545459</v>
      </c>
      <c r="AF7" s="128">
        <f t="shared" si="6"/>
        <v>25</v>
      </c>
    </row>
    <row r="8" spans="1:33" x14ac:dyDescent="0.3">
      <c r="A8" s="113">
        <v>2</v>
      </c>
      <c r="B8" s="114" t="s">
        <v>45</v>
      </c>
      <c r="C8" s="115" t="s">
        <v>46</v>
      </c>
      <c r="D8" s="115" t="s">
        <v>47</v>
      </c>
      <c r="E8" s="129" t="s">
        <v>48</v>
      </c>
      <c r="F8" s="116">
        <f t="shared" si="0"/>
        <v>12883</v>
      </c>
      <c r="G8" s="115"/>
      <c r="H8" s="116">
        <v>1</v>
      </c>
      <c r="I8" s="130" t="s">
        <v>49</v>
      </c>
      <c r="J8" s="118">
        <v>3.31</v>
      </c>
      <c r="K8" s="119">
        <v>10</v>
      </c>
      <c r="L8" s="119">
        <v>200</v>
      </c>
      <c r="M8" s="119">
        <v>61</v>
      </c>
      <c r="N8" s="120">
        <v>3.7037037037037037</v>
      </c>
      <c r="O8" s="121">
        <v>25</v>
      </c>
      <c r="P8" s="122">
        <f t="shared" si="1"/>
        <v>3.278688524590164</v>
      </c>
      <c r="Q8" s="131">
        <v>9</v>
      </c>
      <c r="R8" s="132">
        <v>189</v>
      </c>
      <c r="S8" s="131">
        <v>72</v>
      </c>
      <c r="T8" s="165">
        <v>3.125</v>
      </c>
      <c r="U8" s="132">
        <v>17</v>
      </c>
      <c r="V8" s="123">
        <f t="shared" si="2"/>
        <v>2.625</v>
      </c>
      <c r="W8" s="119"/>
      <c r="X8" s="119"/>
      <c r="Y8" s="119"/>
      <c r="Z8" s="120"/>
      <c r="AA8" s="121"/>
      <c r="AB8" s="126" t="e">
        <f t="shared" si="3"/>
        <v>#DIV/0!</v>
      </c>
      <c r="AC8" s="127">
        <f t="shared" si="4"/>
        <v>19</v>
      </c>
      <c r="AD8" s="123">
        <f t="shared" si="5"/>
        <v>2.9248120300751879</v>
      </c>
      <c r="AE8" s="123">
        <f t="shared" si="6"/>
        <v>3.7037037037037037</v>
      </c>
      <c r="AF8" s="128">
        <f t="shared" si="6"/>
        <v>25</v>
      </c>
      <c r="AG8" s="1" t="s">
        <v>50</v>
      </c>
    </row>
    <row r="9" spans="1:33" x14ac:dyDescent="0.3">
      <c r="A9" s="113">
        <v>6</v>
      </c>
      <c r="B9" s="114" t="s">
        <v>58</v>
      </c>
      <c r="C9" s="115" t="s">
        <v>59</v>
      </c>
      <c r="D9" s="115" t="s">
        <v>56</v>
      </c>
      <c r="E9" s="129" t="s">
        <v>43</v>
      </c>
      <c r="F9" s="116">
        <f t="shared" si="0"/>
        <v>13922</v>
      </c>
      <c r="G9" s="115"/>
      <c r="H9" s="116">
        <v>1</v>
      </c>
      <c r="I9" s="130" t="s">
        <v>49</v>
      </c>
      <c r="J9" s="118">
        <v>2.5299999999999998</v>
      </c>
      <c r="K9" s="119">
        <v>3</v>
      </c>
      <c r="L9" s="119">
        <v>162</v>
      </c>
      <c r="M9" s="119">
        <v>63</v>
      </c>
      <c r="N9" s="120" t="s">
        <v>60</v>
      </c>
      <c r="O9" s="121">
        <v>14</v>
      </c>
      <c r="P9" s="122">
        <f t="shared" si="1"/>
        <v>2.5714285714285716</v>
      </c>
      <c r="Q9" s="136">
        <v>6</v>
      </c>
      <c r="R9" s="166">
        <v>178</v>
      </c>
      <c r="S9" s="136">
        <v>67</v>
      </c>
      <c r="T9" s="167">
        <v>2.5641025641025643</v>
      </c>
      <c r="U9" s="136">
        <v>24</v>
      </c>
      <c r="V9" s="123">
        <f t="shared" si="2"/>
        <v>2.6567164179104479</v>
      </c>
      <c r="W9" s="137"/>
      <c r="X9" s="126"/>
      <c r="Y9" s="126"/>
      <c r="Z9" s="126"/>
      <c r="AA9" s="126"/>
      <c r="AB9" s="126" t="e">
        <f t="shared" si="3"/>
        <v>#DIV/0!</v>
      </c>
      <c r="AC9" s="127">
        <f t="shared" si="4"/>
        <v>9</v>
      </c>
      <c r="AD9" s="123">
        <f t="shared" si="5"/>
        <v>2.6153846153846154</v>
      </c>
      <c r="AE9" s="123">
        <f t="shared" si="6"/>
        <v>2.5641025641025643</v>
      </c>
      <c r="AF9" s="128">
        <f t="shared" si="6"/>
        <v>24</v>
      </c>
    </row>
    <row r="10" spans="1:33" x14ac:dyDescent="0.3">
      <c r="A10" s="113">
        <v>5</v>
      </c>
      <c r="B10" s="114" t="s">
        <v>51</v>
      </c>
      <c r="C10" s="115" t="s">
        <v>52</v>
      </c>
      <c r="D10" s="115" t="s">
        <v>53</v>
      </c>
      <c r="E10" s="114" t="s">
        <v>48</v>
      </c>
      <c r="F10" s="116">
        <f t="shared" si="0"/>
        <v>154522</v>
      </c>
      <c r="G10" s="115"/>
      <c r="H10" s="116">
        <v>1</v>
      </c>
      <c r="I10" s="117" t="s">
        <v>49</v>
      </c>
      <c r="J10" s="118">
        <v>2.66</v>
      </c>
      <c r="K10" s="133">
        <v>6</v>
      </c>
      <c r="L10" s="133">
        <v>194</v>
      </c>
      <c r="M10" s="133">
        <v>56</v>
      </c>
      <c r="N10" s="120">
        <v>3.4482758620689653</v>
      </c>
      <c r="O10" s="133">
        <v>23</v>
      </c>
      <c r="P10" s="122">
        <f t="shared" si="1"/>
        <v>3.4642857142857144</v>
      </c>
      <c r="Q10" s="134">
        <v>5</v>
      </c>
      <c r="R10" s="168">
        <v>113</v>
      </c>
      <c r="S10" s="134">
        <v>80</v>
      </c>
      <c r="T10" s="169">
        <v>1.35</v>
      </c>
      <c r="U10" s="134">
        <v>15</v>
      </c>
      <c r="V10" s="123">
        <f t="shared" si="2"/>
        <v>1.4125000000000001</v>
      </c>
      <c r="W10" s="135"/>
      <c r="X10" s="135"/>
      <c r="Y10" s="135"/>
      <c r="Z10" s="135"/>
      <c r="AA10" s="135"/>
      <c r="AB10" s="126" t="e">
        <f t="shared" si="3"/>
        <v>#DIV/0!</v>
      </c>
      <c r="AC10" s="127">
        <f t="shared" si="4"/>
        <v>11</v>
      </c>
      <c r="AD10" s="123">
        <f t="shared" si="5"/>
        <v>2.2573529411764706</v>
      </c>
      <c r="AE10" s="123">
        <f t="shared" si="6"/>
        <v>3.4482758620689653</v>
      </c>
      <c r="AF10" s="128">
        <f t="shared" si="6"/>
        <v>23</v>
      </c>
    </row>
    <row r="11" spans="1:33" x14ac:dyDescent="0.3">
      <c r="A11" s="113"/>
      <c r="B11" s="114" t="s">
        <v>54</v>
      </c>
      <c r="C11" s="115" t="s">
        <v>55</v>
      </c>
      <c r="D11" s="115" t="s">
        <v>56</v>
      </c>
      <c r="E11" s="129" t="s">
        <v>48</v>
      </c>
      <c r="F11" s="116">
        <f t="shared" si="0"/>
        <v>12774</v>
      </c>
      <c r="G11" s="115"/>
      <c r="H11" s="116">
        <v>1</v>
      </c>
      <c r="I11" s="130" t="s">
        <v>57</v>
      </c>
      <c r="J11" s="118">
        <v>2.36</v>
      </c>
      <c r="K11" s="119">
        <v>5</v>
      </c>
      <c r="L11" s="119">
        <v>173</v>
      </c>
      <c r="M11" s="119">
        <v>66</v>
      </c>
      <c r="N11" s="120">
        <v>2.2250000000000001</v>
      </c>
      <c r="O11" s="121">
        <v>16</v>
      </c>
      <c r="P11" s="122">
        <f t="shared" si="1"/>
        <v>2.6212121212121211</v>
      </c>
      <c r="Q11" s="136">
        <v>3</v>
      </c>
      <c r="R11" s="166">
        <v>109</v>
      </c>
      <c r="S11" s="136">
        <v>61</v>
      </c>
      <c r="T11" s="167" t="s">
        <v>60</v>
      </c>
      <c r="U11" s="136">
        <v>6</v>
      </c>
      <c r="V11" s="123">
        <f t="shared" si="2"/>
        <v>1.7868852459016393</v>
      </c>
      <c r="W11" s="137"/>
      <c r="X11" s="126"/>
      <c r="Y11" s="126"/>
      <c r="Z11" s="126"/>
      <c r="AA11" s="126"/>
      <c r="AB11" s="126" t="e">
        <f t="shared" si="3"/>
        <v>#DIV/0!</v>
      </c>
      <c r="AC11" s="127">
        <f t="shared" si="4"/>
        <v>8</v>
      </c>
      <c r="AD11" s="123">
        <f t="shared" si="5"/>
        <v>2.2204724409448819</v>
      </c>
      <c r="AE11" s="123">
        <f t="shared" si="6"/>
        <v>2.2250000000000001</v>
      </c>
      <c r="AF11" s="128">
        <f t="shared" si="6"/>
        <v>16</v>
      </c>
      <c r="AG11" s="1" t="s">
        <v>50</v>
      </c>
    </row>
    <row r="12" spans="1:33" x14ac:dyDescent="0.3">
      <c r="A12" s="113">
        <v>4</v>
      </c>
      <c r="B12" s="114" t="s">
        <v>61</v>
      </c>
      <c r="C12" s="115" t="s">
        <v>62</v>
      </c>
      <c r="D12" s="115" t="s">
        <v>63</v>
      </c>
      <c r="E12" s="114" t="s">
        <v>48</v>
      </c>
      <c r="F12" s="116">
        <f t="shared" si="0"/>
        <v>13526</v>
      </c>
      <c r="G12" s="115"/>
      <c r="H12" s="116">
        <v>1</v>
      </c>
      <c r="I12" s="130" t="s">
        <v>49</v>
      </c>
      <c r="J12" s="118">
        <v>3.08</v>
      </c>
      <c r="K12" s="119">
        <v>3</v>
      </c>
      <c r="L12" s="119">
        <v>95</v>
      </c>
      <c r="M12" s="119">
        <v>63</v>
      </c>
      <c r="N12" s="120" t="s">
        <v>60</v>
      </c>
      <c r="O12" s="121">
        <v>9</v>
      </c>
      <c r="P12" s="122">
        <f t="shared" si="1"/>
        <v>1.5079365079365079</v>
      </c>
      <c r="Q12" s="138">
        <v>3</v>
      </c>
      <c r="R12" s="170">
        <v>114</v>
      </c>
      <c r="S12" s="138">
        <v>72</v>
      </c>
      <c r="T12" s="171" t="s">
        <v>60</v>
      </c>
      <c r="U12" s="138">
        <v>9</v>
      </c>
      <c r="V12" s="123">
        <f t="shared" si="2"/>
        <v>1.5833333333333333</v>
      </c>
      <c r="W12" s="137"/>
      <c r="X12" s="126"/>
      <c r="Y12" s="126"/>
      <c r="Z12" s="126"/>
      <c r="AA12" s="126"/>
      <c r="AB12" s="126" t="e">
        <f t="shared" si="3"/>
        <v>#DIV/0!</v>
      </c>
      <c r="AC12" s="127">
        <f t="shared" si="4"/>
        <v>6</v>
      </c>
      <c r="AD12" s="123">
        <f t="shared" si="5"/>
        <v>1.5481481481481481</v>
      </c>
      <c r="AE12" s="123">
        <f t="shared" si="6"/>
        <v>0</v>
      </c>
      <c r="AF12" s="128">
        <f t="shared" si="6"/>
        <v>9</v>
      </c>
    </row>
    <row r="13" spans="1:33" x14ac:dyDescent="0.3">
      <c r="A13" s="113">
        <v>1</v>
      </c>
      <c r="B13" s="114" t="s">
        <v>64</v>
      </c>
      <c r="C13" s="115" t="s">
        <v>65</v>
      </c>
      <c r="D13" s="115" t="s">
        <v>47</v>
      </c>
      <c r="E13" s="114" t="s">
        <v>66</v>
      </c>
      <c r="F13" s="116">
        <f t="shared" si="0"/>
        <v>157535</v>
      </c>
      <c r="G13" s="115"/>
      <c r="H13" s="116">
        <v>1</v>
      </c>
      <c r="I13" s="130" t="s">
        <v>49</v>
      </c>
      <c r="J13" s="118">
        <v>3.51</v>
      </c>
      <c r="K13" s="119"/>
      <c r="L13" s="119"/>
      <c r="M13" s="119"/>
      <c r="N13" s="120"/>
      <c r="O13" s="121"/>
      <c r="P13" s="122" t="e">
        <f t="shared" si="1"/>
        <v>#DIV/0!</v>
      </c>
      <c r="Q13" s="119"/>
      <c r="R13" s="121"/>
      <c r="S13" s="119"/>
      <c r="T13" s="164"/>
      <c r="U13" s="121"/>
      <c r="V13" s="123" t="e">
        <f t="shared" si="2"/>
        <v>#DIV/0!</v>
      </c>
      <c r="W13" s="119"/>
      <c r="X13" s="119"/>
      <c r="Y13" s="119"/>
      <c r="Z13" s="120"/>
      <c r="AA13" s="121"/>
      <c r="AB13" s="126" t="e">
        <f t="shared" si="3"/>
        <v>#DIV/0!</v>
      </c>
      <c r="AC13" s="127">
        <f t="shared" si="4"/>
        <v>0</v>
      </c>
      <c r="AD13" s="123" t="e">
        <f t="shared" si="5"/>
        <v>#DIV/0!</v>
      </c>
      <c r="AE13" s="123">
        <f t="shared" si="6"/>
        <v>0</v>
      </c>
      <c r="AF13" s="128">
        <f t="shared" si="6"/>
        <v>0</v>
      </c>
    </row>
    <row r="14" spans="1:33" x14ac:dyDescent="0.3">
      <c r="A14" s="113">
        <v>7</v>
      </c>
      <c r="B14" s="114" t="s">
        <v>67</v>
      </c>
      <c r="C14" s="115" t="s">
        <v>68</v>
      </c>
      <c r="D14" s="115" t="s">
        <v>69</v>
      </c>
      <c r="E14" s="114" t="s">
        <v>66</v>
      </c>
      <c r="F14" s="116">
        <f t="shared" si="0"/>
        <v>148333</v>
      </c>
      <c r="G14" s="115"/>
      <c r="H14" s="116">
        <v>1</v>
      </c>
      <c r="I14" s="130" t="s">
        <v>49</v>
      </c>
      <c r="J14" s="118">
        <v>2.34</v>
      </c>
      <c r="K14" s="139"/>
      <c r="L14" s="139"/>
      <c r="M14" s="139"/>
      <c r="N14" s="140"/>
      <c r="O14" s="141"/>
      <c r="P14" s="122" t="e">
        <f t="shared" si="1"/>
        <v>#DIV/0!</v>
      </c>
      <c r="Q14" s="119"/>
      <c r="R14" s="121"/>
      <c r="S14" s="119"/>
      <c r="T14" s="164"/>
      <c r="U14" s="121"/>
      <c r="V14" s="123" t="e">
        <f t="shared" si="2"/>
        <v>#DIV/0!</v>
      </c>
      <c r="W14" s="119"/>
      <c r="X14" s="119"/>
      <c r="Y14" s="119"/>
      <c r="Z14" s="120"/>
      <c r="AA14" s="121"/>
      <c r="AB14" s="126" t="e">
        <f t="shared" si="3"/>
        <v>#DIV/0!</v>
      </c>
      <c r="AC14" s="127">
        <f t="shared" si="4"/>
        <v>0</v>
      </c>
      <c r="AD14" s="123" t="e">
        <f t="shared" si="5"/>
        <v>#DIV/0!</v>
      </c>
      <c r="AE14" s="123">
        <f t="shared" si="6"/>
        <v>0</v>
      </c>
      <c r="AF14" s="128">
        <f t="shared" si="6"/>
        <v>0</v>
      </c>
    </row>
    <row r="15" spans="1:33" hidden="1" x14ac:dyDescent="0.3">
      <c r="A15" s="113"/>
      <c r="B15" s="114" t="s">
        <v>70</v>
      </c>
      <c r="C15" s="115" t="s">
        <v>71</v>
      </c>
      <c r="D15" s="115" t="s">
        <v>72</v>
      </c>
      <c r="E15" s="129" t="s">
        <v>66</v>
      </c>
      <c r="F15" s="116">
        <f t="shared" ref="F15:F22" si="7">VLOOKUP(B15,NomLicenceClub,2,FALSE)</f>
        <v>156543</v>
      </c>
      <c r="G15" s="115"/>
      <c r="H15" s="116">
        <v>1</v>
      </c>
      <c r="I15" s="130" t="s">
        <v>49</v>
      </c>
      <c r="J15" s="118">
        <v>2.89</v>
      </c>
      <c r="K15" s="119"/>
      <c r="L15" s="119"/>
      <c r="M15" s="119"/>
      <c r="N15" s="120"/>
      <c r="O15" s="121"/>
      <c r="P15" s="122" t="e">
        <f t="shared" ref="P15:P37" si="8">L15/M15</f>
        <v>#DIV/0!</v>
      </c>
      <c r="Q15" s="119"/>
      <c r="R15" s="119"/>
      <c r="S15" s="119"/>
      <c r="T15" s="120"/>
      <c r="U15" s="121"/>
      <c r="V15" s="123" t="e">
        <f t="shared" ref="V15:V37" si="9">R15/S15</f>
        <v>#DIV/0!</v>
      </c>
      <c r="W15" s="137"/>
      <c r="X15" s="126"/>
      <c r="Y15" s="126"/>
      <c r="Z15" s="126"/>
      <c r="AA15" s="126"/>
      <c r="AB15" s="126" t="e">
        <f t="shared" ref="AB15:AB37" si="10">X15/Y15</f>
        <v>#DIV/0!</v>
      </c>
      <c r="AC15" s="127">
        <f t="shared" ref="AC15:AC37" si="11">IF(COUNTA(K15,Q15,W15)&lt;3,SUM(K15,Q15,W15),(SUM(K15,Q15,W15)-MIN(K15,Q15,W15)))</f>
        <v>0</v>
      </c>
      <c r="AD15" s="123" t="e">
        <f t="shared" ref="AD15:AD37" si="12">SUM(L15,R15,X15)/SUM(M15,S15,Y15)</f>
        <v>#DIV/0!</v>
      </c>
      <c r="AE15" s="123">
        <f t="shared" ref="AE15:AF30" si="13">MAX(N15,T15,Z15)</f>
        <v>0</v>
      </c>
      <c r="AF15" s="128">
        <f t="shared" si="13"/>
        <v>0</v>
      </c>
      <c r="AG15" s="1" t="s">
        <v>50</v>
      </c>
    </row>
    <row r="16" spans="1:33" hidden="1" x14ac:dyDescent="0.3">
      <c r="A16" s="113"/>
      <c r="B16" s="114" t="s">
        <v>73</v>
      </c>
      <c r="C16" s="115" t="s">
        <v>74</v>
      </c>
      <c r="D16" s="115" t="s">
        <v>75</v>
      </c>
      <c r="E16" s="114" t="s">
        <v>43</v>
      </c>
      <c r="F16" s="116">
        <f t="shared" si="7"/>
        <v>143224</v>
      </c>
      <c r="G16" s="115"/>
      <c r="H16" s="116">
        <v>1</v>
      </c>
      <c r="I16" s="130" t="s">
        <v>44</v>
      </c>
      <c r="J16" s="118">
        <v>2.85</v>
      </c>
      <c r="K16" s="119"/>
      <c r="L16" s="119"/>
      <c r="M16" s="119"/>
      <c r="N16" s="120"/>
      <c r="O16" s="121"/>
      <c r="P16" s="122" t="e">
        <f t="shared" si="8"/>
        <v>#DIV/0!</v>
      </c>
      <c r="Q16" s="119"/>
      <c r="R16" s="119"/>
      <c r="S16" s="119"/>
      <c r="T16" s="120"/>
      <c r="U16" s="121"/>
      <c r="V16" s="123" t="e">
        <f t="shared" si="9"/>
        <v>#DIV/0!</v>
      </c>
      <c r="W16" s="119"/>
      <c r="X16" s="119"/>
      <c r="Y16" s="119"/>
      <c r="Z16" s="120"/>
      <c r="AA16" s="121"/>
      <c r="AB16" s="126" t="e">
        <f t="shared" si="10"/>
        <v>#DIV/0!</v>
      </c>
      <c r="AC16" s="127">
        <f t="shared" si="11"/>
        <v>0</v>
      </c>
      <c r="AD16" s="123" t="e">
        <f t="shared" si="12"/>
        <v>#DIV/0!</v>
      </c>
      <c r="AE16" s="123">
        <f t="shared" si="13"/>
        <v>0</v>
      </c>
      <c r="AF16" s="128">
        <f t="shared" si="13"/>
        <v>0</v>
      </c>
    </row>
    <row r="17" spans="1:33" hidden="1" x14ac:dyDescent="0.3">
      <c r="A17" s="113"/>
      <c r="B17" s="129" t="s">
        <v>76</v>
      </c>
      <c r="C17" s="115" t="s">
        <v>77</v>
      </c>
      <c r="D17" s="115" t="s">
        <v>78</v>
      </c>
      <c r="E17" s="129" t="s">
        <v>66</v>
      </c>
      <c r="F17" s="116">
        <f t="shared" si="7"/>
        <v>141158</v>
      </c>
      <c r="G17" s="115"/>
      <c r="H17" s="116">
        <v>1</v>
      </c>
      <c r="I17" s="117" t="s">
        <v>44</v>
      </c>
      <c r="J17" s="118">
        <v>2.8</v>
      </c>
      <c r="K17" s="119"/>
      <c r="L17" s="119"/>
      <c r="M17" s="119"/>
      <c r="N17" s="120"/>
      <c r="O17" s="121"/>
      <c r="P17" s="122" t="e">
        <f t="shared" si="8"/>
        <v>#DIV/0!</v>
      </c>
      <c r="Q17" s="142"/>
      <c r="R17" s="142"/>
      <c r="S17" s="142"/>
      <c r="T17" s="143"/>
      <c r="U17" s="144"/>
      <c r="V17" s="123" t="e">
        <f t="shared" si="9"/>
        <v>#DIV/0!</v>
      </c>
      <c r="W17" s="119"/>
      <c r="X17" s="119"/>
      <c r="Y17" s="119"/>
      <c r="Z17" s="120"/>
      <c r="AA17" s="121"/>
      <c r="AB17" s="126" t="e">
        <f t="shared" si="10"/>
        <v>#DIV/0!</v>
      </c>
      <c r="AC17" s="127">
        <f t="shared" si="11"/>
        <v>0</v>
      </c>
      <c r="AD17" s="123" t="e">
        <f t="shared" si="12"/>
        <v>#DIV/0!</v>
      </c>
      <c r="AE17" s="123">
        <f t="shared" si="13"/>
        <v>0</v>
      </c>
      <c r="AF17" s="128">
        <f t="shared" si="13"/>
        <v>0</v>
      </c>
      <c r="AG17" s="1" t="s">
        <v>50</v>
      </c>
    </row>
    <row r="18" spans="1:33" hidden="1" x14ac:dyDescent="0.3">
      <c r="A18" s="113"/>
      <c r="B18" s="114" t="s">
        <v>79</v>
      </c>
      <c r="C18" s="145" t="s">
        <v>80</v>
      </c>
      <c r="D18" s="145" t="s">
        <v>63</v>
      </c>
      <c r="E18" s="114" t="s">
        <v>66</v>
      </c>
      <c r="F18" s="116">
        <f t="shared" si="7"/>
        <v>132888</v>
      </c>
      <c r="G18" s="115"/>
      <c r="H18" s="145">
        <v>1</v>
      </c>
      <c r="I18" s="130" t="s">
        <v>44</v>
      </c>
      <c r="J18" s="118">
        <v>2.63</v>
      </c>
      <c r="K18" s="119"/>
      <c r="L18" s="119"/>
      <c r="M18" s="119"/>
      <c r="N18" s="120"/>
      <c r="O18" s="121"/>
      <c r="P18" s="122" t="e">
        <f t="shared" si="8"/>
        <v>#DIV/0!</v>
      </c>
      <c r="Q18" s="146"/>
      <c r="R18" s="146"/>
      <c r="S18" s="146"/>
      <c r="T18" s="146"/>
      <c r="U18" s="146"/>
      <c r="V18" s="123" t="e">
        <f t="shared" si="9"/>
        <v>#DIV/0!</v>
      </c>
      <c r="W18" s="147"/>
      <c r="X18" s="148"/>
      <c r="Y18" s="148"/>
      <c r="Z18" s="148"/>
      <c r="AA18" s="148"/>
      <c r="AB18" s="126" t="e">
        <f t="shared" si="10"/>
        <v>#DIV/0!</v>
      </c>
      <c r="AC18" s="127">
        <f t="shared" si="11"/>
        <v>0</v>
      </c>
      <c r="AD18" s="123" t="e">
        <f t="shared" si="12"/>
        <v>#DIV/0!</v>
      </c>
      <c r="AE18" s="123">
        <f t="shared" si="13"/>
        <v>0</v>
      </c>
      <c r="AF18" s="128">
        <f t="shared" si="13"/>
        <v>0</v>
      </c>
      <c r="AG18" s="1" t="s">
        <v>50</v>
      </c>
    </row>
    <row r="19" spans="1:33" hidden="1" x14ac:dyDescent="0.3">
      <c r="A19" s="113"/>
      <c r="B19" s="114" t="s">
        <v>81</v>
      </c>
      <c r="C19" s="115" t="s">
        <v>82</v>
      </c>
      <c r="D19" s="115" t="s">
        <v>83</v>
      </c>
      <c r="E19" s="114" t="s">
        <v>43</v>
      </c>
      <c r="F19" s="116">
        <f t="shared" si="7"/>
        <v>13618</v>
      </c>
      <c r="G19" s="115"/>
      <c r="H19" s="116">
        <v>1</v>
      </c>
      <c r="I19" s="130" t="s">
        <v>49</v>
      </c>
      <c r="J19" s="118">
        <v>2.41</v>
      </c>
      <c r="K19" s="119"/>
      <c r="L19" s="119"/>
      <c r="M19" s="119"/>
      <c r="N19" s="120"/>
      <c r="O19" s="121"/>
      <c r="P19" s="122" t="e">
        <f t="shared" si="8"/>
        <v>#DIV/0!</v>
      </c>
      <c r="Q19" s="136"/>
      <c r="R19" s="136"/>
      <c r="S19" s="136"/>
      <c r="T19" s="136"/>
      <c r="U19" s="136"/>
      <c r="V19" s="123" t="e">
        <f t="shared" si="9"/>
        <v>#DIV/0!</v>
      </c>
      <c r="W19" s="137"/>
      <c r="X19" s="126"/>
      <c r="Y19" s="126"/>
      <c r="Z19" s="126"/>
      <c r="AA19" s="126"/>
      <c r="AB19" s="126" t="e">
        <f t="shared" si="10"/>
        <v>#DIV/0!</v>
      </c>
      <c r="AC19" s="127">
        <f t="shared" si="11"/>
        <v>0</v>
      </c>
      <c r="AD19" s="123" t="e">
        <f t="shared" si="12"/>
        <v>#DIV/0!</v>
      </c>
      <c r="AE19" s="123">
        <f t="shared" si="13"/>
        <v>0</v>
      </c>
      <c r="AF19" s="128">
        <f t="shared" si="13"/>
        <v>0</v>
      </c>
    </row>
    <row r="20" spans="1:33" hidden="1" x14ac:dyDescent="0.3">
      <c r="A20" s="113"/>
      <c r="B20" s="149" t="s">
        <v>84</v>
      </c>
      <c r="C20" s="115" t="s">
        <v>85</v>
      </c>
      <c r="D20" s="115" t="s">
        <v>86</v>
      </c>
      <c r="E20" s="114" t="s">
        <v>48</v>
      </c>
      <c r="F20" s="116">
        <f t="shared" si="7"/>
        <v>159467</v>
      </c>
      <c r="G20" s="115"/>
      <c r="H20" s="116">
        <v>1</v>
      </c>
      <c r="I20" s="130" t="s">
        <v>44</v>
      </c>
      <c r="J20" s="118">
        <v>2.37</v>
      </c>
      <c r="K20" s="150"/>
      <c r="L20" s="150"/>
      <c r="M20" s="150"/>
      <c r="N20" s="120"/>
      <c r="O20" s="150"/>
      <c r="P20" s="122" t="e">
        <f t="shared" si="8"/>
        <v>#DIV/0!</v>
      </c>
      <c r="Q20" s="136"/>
      <c r="R20" s="136"/>
      <c r="S20" s="136"/>
      <c r="T20" s="136"/>
      <c r="U20" s="136"/>
      <c r="V20" s="123" t="e">
        <f t="shared" si="9"/>
        <v>#DIV/0!</v>
      </c>
      <c r="W20" s="137"/>
      <c r="X20" s="126"/>
      <c r="Y20" s="126"/>
      <c r="Z20" s="126"/>
      <c r="AA20" s="126"/>
      <c r="AB20" s="126" t="e">
        <f t="shared" si="10"/>
        <v>#DIV/0!</v>
      </c>
      <c r="AC20" s="127">
        <f t="shared" si="11"/>
        <v>0</v>
      </c>
      <c r="AD20" s="123" t="e">
        <f t="shared" si="12"/>
        <v>#DIV/0!</v>
      </c>
      <c r="AE20" s="123">
        <f t="shared" si="13"/>
        <v>0</v>
      </c>
      <c r="AF20" s="128">
        <f t="shared" si="13"/>
        <v>0</v>
      </c>
    </row>
    <row r="21" spans="1:33" hidden="1" x14ac:dyDescent="0.3">
      <c r="A21" s="113"/>
      <c r="B21" s="129" t="s">
        <v>87</v>
      </c>
      <c r="C21" s="115" t="s">
        <v>88</v>
      </c>
      <c r="D21" s="115" t="s">
        <v>47</v>
      </c>
      <c r="E21" s="114" t="s">
        <v>48</v>
      </c>
      <c r="F21" s="116">
        <f t="shared" si="7"/>
        <v>13428</v>
      </c>
      <c r="G21" s="115"/>
      <c r="H21" s="116">
        <v>0</v>
      </c>
      <c r="I21" s="130" t="s">
        <v>49</v>
      </c>
      <c r="J21" s="118">
        <v>2.16</v>
      </c>
      <c r="K21" s="119"/>
      <c r="L21" s="119"/>
      <c r="M21" s="119"/>
      <c r="N21" s="120"/>
      <c r="O21" s="121"/>
      <c r="P21" s="122" t="e">
        <f t="shared" si="8"/>
        <v>#DIV/0!</v>
      </c>
      <c r="Q21" s="119"/>
      <c r="R21" s="119"/>
      <c r="S21" s="119"/>
      <c r="T21" s="120"/>
      <c r="U21" s="121"/>
      <c r="V21" s="123" t="e">
        <f t="shared" si="9"/>
        <v>#DIV/0!</v>
      </c>
      <c r="W21" s="124"/>
      <c r="X21" s="125"/>
      <c r="Y21" s="125"/>
      <c r="Z21" s="125"/>
      <c r="AA21" s="125"/>
      <c r="AB21" s="126" t="e">
        <f t="shared" si="10"/>
        <v>#DIV/0!</v>
      </c>
      <c r="AC21" s="127">
        <f t="shared" si="11"/>
        <v>0</v>
      </c>
      <c r="AD21" s="123" t="e">
        <f t="shared" si="12"/>
        <v>#DIV/0!</v>
      </c>
      <c r="AE21" s="123">
        <f t="shared" si="13"/>
        <v>0</v>
      </c>
      <c r="AF21" s="128">
        <f t="shared" si="13"/>
        <v>0</v>
      </c>
      <c r="AG21" s="1" t="s">
        <v>50</v>
      </c>
    </row>
    <row r="22" spans="1:33" hidden="1" x14ac:dyDescent="0.3">
      <c r="A22" s="113"/>
      <c r="B22" s="129"/>
      <c r="C22" s="115"/>
      <c r="D22" s="115"/>
      <c r="E22" s="129"/>
      <c r="F22" s="116" t="e">
        <f t="shared" si="7"/>
        <v>#N/A</v>
      </c>
      <c r="G22" s="115"/>
      <c r="H22" s="116"/>
      <c r="I22" s="130"/>
      <c r="J22" s="118"/>
      <c r="K22" s="119"/>
      <c r="L22" s="119"/>
      <c r="M22" s="119"/>
      <c r="N22" s="120"/>
      <c r="O22" s="121"/>
      <c r="P22" s="122" t="e">
        <f t="shared" si="8"/>
        <v>#DIV/0!</v>
      </c>
      <c r="Q22" s="136"/>
      <c r="R22" s="136"/>
      <c r="S22" s="136"/>
      <c r="T22" s="136"/>
      <c r="U22" s="136"/>
      <c r="V22" s="123" t="e">
        <f t="shared" si="9"/>
        <v>#DIV/0!</v>
      </c>
      <c r="W22" s="137"/>
      <c r="X22" s="126"/>
      <c r="Y22" s="126"/>
      <c r="Z22" s="126"/>
      <c r="AA22" s="126"/>
      <c r="AB22" s="126" t="e">
        <f t="shared" si="10"/>
        <v>#DIV/0!</v>
      </c>
      <c r="AC22" s="127">
        <f t="shared" si="11"/>
        <v>0</v>
      </c>
      <c r="AD22" s="123" t="e">
        <f t="shared" si="12"/>
        <v>#DIV/0!</v>
      </c>
      <c r="AE22" s="123">
        <f t="shared" si="13"/>
        <v>0</v>
      </c>
      <c r="AF22" s="128">
        <f t="shared" si="13"/>
        <v>0</v>
      </c>
    </row>
    <row r="23" spans="1:33" hidden="1" x14ac:dyDescent="0.3">
      <c r="A23" s="113"/>
      <c r="B23" s="114"/>
      <c r="C23" s="115"/>
      <c r="D23" s="115"/>
      <c r="E23" s="114"/>
      <c r="F23" s="116" t="e">
        <f t="shared" ref="F23:F37" si="14">VLOOKUP(B23,NomLicenceClub,2,FALSE)</f>
        <v>#N/A</v>
      </c>
      <c r="G23" s="115"/>
      <c r="H23" s="116"/>
      <c r="I23" s="130"/>
      <c r="J23" s="118"/>
      <c r="K23" s="119"/>
      <c r="L23" s="119"/>
      <c r="M23" s="119"/>
      <c r="N23" s="120"/>
      <c r="O23" s="121"/>
      <c r="P23" s="122" t="e">
        <f t="shared" si="8"/>
        <v>#DIV/0!</v>
      </c>
      <c r="Q23" s="136"/>
      <c r="R23" s="136"/>
      <c r="S23" s="136"/>
      <c r="T23" s="136"/>
      <c r="U23" s="136"/>
      <c r="V23" s="123" t="e">
        <f t="shared" si="9"/>
        <v>#DIV/0!</v>
      </c>
      <c r="W23" s="137"/>
      <c r="X23" s="126"/>
      <c r="Y23" s="126"/>
      <c r="Z23" s="126"/>
      <c r="AA23" s="126"/>
      <c r="AB23" s="126" t="e">
        <f t="shared" si="10"/>
        <v>#DIV/0!</v>
      </c>
      <c r="AC23" s="127">
        <f t="shared" si="11"/>
        <v>0</v>
      </c>
      <c r="AD23" s="123" t="e">
        <f t="shared" si="12"/>
        <v>#DIV/0!</v>
      </c>
      <c r="AE23" s="123">
        <f t="shared" si="13"/>
        <v>0</v>
      </c>
      <c r="AF23" s="128">
        <f t="shared" si="13"/>
        <v>0</v>
      </c>
    </row>
    <row r="24" spans="1:33" hidden="1" x14ac:dyDescent="0.3">
      <c r="A24" s="113"/>
      <c r="B24" s="114"/>
      <c r="C24" s="115"/>
      <c r="D24" s="115"/>
      <c r="E24" s="114"/>
      <c r="F24" s="116" t="e">
        <f t="shared" si="14"/>
        <v>#N/A</v>
      </c>
      <c r="G24" s="115"/>
      <c r="H24" s="116"/>
      <c r="I24" s="130"/>
      <c r="J24" s="118"/>
      <c r="K24" s="119"/>
      <c r="L24" s="119"/>
      <c r="M24" s="119"/>
      <c r="N24" s="120"/>
      <c r="O24" s="121"/>
      <c r="P24" s="122" t="e">
        <f t="shared" si="8"/>
        <v>#DIV/0!</v>
      </c>
      <c r="Q24" s="136"/>
      <c r="R24" s="136"/>
      <c r="S24" s="136"/>
      <c r="T24" s="136"/>
      <c r="U24" s="136"/>
      <c r="V24" s="123" t="e">
        <f t="shared" si="9"/>
        <v>#DIV/0!</v>
      </c>
      <c r="W24" s="137"/>
      <c r="X24" s="126"/>
      <c r="Y24" s="126"/>
      <c r="Z24" s="126"/>
      <c r="AA24" s="126"/>
      <c r="AB24" s="126" t="e">
        <f t="shared" si="10"/>
        <v>#DIV/0!</v>
      </c>
      <c r="AC24" s="127">
        <f t="shared" si="11"/>
        <v>0</v>
      </c>
      <c r="AD24" s="123" t="e">
        <f t="shared" si="12"/>
        <v>#DIV/0!</v>
      </c>
      <c r="AE24" s="123">
        <f t="shared" si="13"/>
        <v>0</v>
      </c>
      <c r="AF24" s="128">
        <f t="shared" si="13"/>
        <v>0</v>
      </c>
    </row>
    <row r="25" spans="1:33" hidden="1" x14ac:dyDescent="0.3">
      <c r="A25" s="113"/>
      <c r="B25" s="114"/>
      <c r="C25" s="115"/>
      <c r="D25" s="115"/>
      <c r="E25" s="114"/>
      <c r="F25" s="116" t="e">
        <f t="shared" si="14"/>
        <v>#N/A</v>
      </c>
      <c r="G25" s="115"/>
      <c r="H25" s="116"/>
      <c r="I25" s="130"/>
      <c r="J25" s="118"/>
      <c r="K25" s="119"/>
      <c r="L25" s="119"/>
      <c r="M25" s="119"/>
      <c r="N25" s="120"/>
      <c r="O25" s="121"/>
      <c r="P25" s="122" t="e">
        <f t="shared" si="8"/>
        <v>#DIV/0!</v>
      </c>
      <c r="Q25" s="136"/>
      <c r="R25" s="136"/>
      <c r="S25" s="136"/>
      <c r="T25" s="136"/>
      <c r="U25" s="136"/>
      <c r="V25" s="123" t="e">
        <f t="shared" si="9"/>
        <v>#DIV/0!</v>
      </c>
      <c r="W25" s="137"/>
      <c r="X25" s="126"/>
      <c r="Y25" s="126"/>
      <c r="Z25" s="126"/>
      <c r="AA25" s="126"/>
      <c r="AB25" s="126" t="e">
        <f t="shared" si="10"/>
        <v>#DIV/0!</v>
      </c>
      <c r="AC25" s="127">
        <f t="shared" si="11"/>
        <v>0</v>
      </c>
      <c r="AD25" s="123" t="e">
        <f t="shared" si="12"/>
        <v>#DIV/0!</v>
      </c>
      <c r="AE25" s="123">
        <f t="shared" si="13"/>
        <v>0</v>
      </c>
      <c r="AF25" s="128">
        <f t="shared" si="13"/>
        <v>0</v>
      </c>
    </row>
    <row r="26" spans="1:33" hidden="1" x14ac:dyDescent="0.3">
      <c r="A26" s="113"/>
      <c r="B26" s="114"/>
      <c r="C26" s="115"/>
      <c r="D26" s="115"/>
      <c r="E26" s="114"/>
      <c r="F26" s="116" t="e">
        <f t="shared" si="14"/>
        <v>#N/A</v>
      </c>
      <c r="G26" s="115"/>
      <c r="H26" s="116"/>
      <c r="I26" s="130"/>
      <c r="J26" s="118"/>
      <c r="K26" s="119"/>
      <c r="L26" s="119"/>
      <c r="M26" s="119"/>
      <c r="N26" s="120"/>
      <c r="O26" s="121"/>
      <c r="P26" s="122" t="e">
        <f t="shared" si="8"/>
        <v>#DIV/0!</v>
      </c>
      <c r="Q26" s="136"/>
      <c r="R26" s="136"/>
      <c r="S26" s="136"/>
      <c r="T26" s="136"/>
      <c r="U26" s="136"/>
      <c r="V26" s="123" t="e">
        <f t="shared" si="9"/>
        <v>#DIV/0!</v>
      </c>
      <c r="W26" s="137"/>
      <c r="X26" s="126"/>
      <c r="Y26" s="126"/>
      <c r="Z26" s="126"/>
      <c r="AA26" s="126"/>
      <c r="AB26" s="126" t="e">
        <f t="shared" si="10"/>
        <v>#DIV/0!</v>
      </c>
      <c r="AC26" s="127">
        <f t="shared" si="11"/>
        <v>0</v>
      </c>
      <c r="AD26" s="123" t="e">
        <f t="shared" si="12"/>
        <v>#DIV/0!</v>
      </c>
      <c r="AE26" s="123">
        <f t="shared" si="13"/>
        <v>0</v>
      </c>
      <c r="AF26" s="128">
        <f t="shared" si="13"/>
        <v>0</v>
      </c>
    </row>
    <row r="27" spans="1:33" hidden="1" x14ac:dyDescent="0.3">
      <c r="A27" s="113"/>
      <c r="B27" s="114"/>
      <c r="C27" s="115"/>
      <c r="D27" s="115"/>
      <c r="E27" s="114"/>
      <c r="F27" s="116" t="e">
        <f t="shared" si="14"/>
        <v>#N/A</v>
      </c>
      <c r="G27" s="115"/>
      <c r="H27" s="116"/>
      <c r="I27" s="130"/>
      <c r="J27" s="118"/>
      <c r="K27" s="119"/>
      <c r="L27" s="119"/>
      <c r="M27" s="119"/>
      <c r="N27" s="120"/>
      <c r="O27" s="121"/>
      <c r="P27" s="122" t="e">
        <f t="shared" si="8"/>
        <v>#DIV/0!</v>
      </c>
      <c r="Q27" s="136"/>
      <c r="R27" s="136"/>
      <c r="S27" s="136"/>
      <c r="T27" s="136"/>
      <c r="U27" s="136"/>
      <c r="V27" s="123" t="e">
        <f t="shared" si="9"/>
        <v>#DIV/0!</v>
      </c>
      <c r="W27" s="137"/>
      <c r="X27" s="126"/>
      <c r="Y27" s="126"/>
      <c r="Z27" s="126"/>
      <c r="AA27" s="126"/>
      <c r="AB27" s="126" t="e">
        <f t="shared" si="10"/>
        <v>#DIV/0!</v>
      </c>
      <c r="AC27" s="127">
        <f t="shared" si="11"/>
        <v>0</v>
      </c>
      <c r="AD27" s="123" t="e">
        <f t="shared" si="12"/>
        <v>#DIV/0!</v>
      </c>
      <c r="AE27" s="123">
        <f t="shared" si="13"/>
        <v>0</v>
      </c>
      <c r="AF27" s="128">
        <f t="shared" si="13"/>
        <v>0</v>
      </c>
    </row>
    <row r="28" spans="1:33" hidden="1" x14ac:dyDescent="0.3">
      <c r="A28" s="113"/>
      <c r="B28" s="114"/>
      <c r="C28" s="115"/>
      <c r="D28" s="115"/>
      <c r="E28" s="114"/>
      <c r="F28" s="116" t="e">
        <f t="shared" si="14"/>
        <v>#N/A</v>
      </c>
      <c r="G28" s="115"/>
      <c r="H28" s="116"/>
      <c r="I28" s="130"/>
      <c r="J28" s="118"/>
      <c r="K28" s="119"/>
      <c r="L28" s="119"/>
      <c r="M28" s="119"/>
      <c r="N28" s="120"/>
      <c r="O28" s="121"/>
      <c r="P28" s="122" t="e">
        <f t="shared" si="8"/>
        <v>#DIV/0!</v>
      </c>
      <c r="Q28" s="136"/>
      <c r="R28" s="136"/>
      <c r="S28" s="136"/>
      <c r="T28" s="136"/>
      <c r="U28" s="136"/>
      <c r="V28" s="123" t="e">
        <f t="shared" si="9"/>
        <v>#DIV/0!</v>
      </c>
      <c r="W28" s="137"/>
      <c r="X28" s="126"/>
      <c r="Y28" s="126"/>
      <c r="Z28" s="126"/>
      <c r="AA28" s="126"/>
      <c r="AB28" s="126" t="e">
        <f t="shared" si="10"/>
        <v>#DIV/0!</v>
      </c>
      <c r="AC28" s="127">
        <f t="shared" si="11"/>
        <v>0</v>
      </c>
      <c r="AD28" s="123" t="e">
        <f t="shared" si="12"/>
        <v>#DIV/0!</v>
      </c>
      <c r="AE28" s="123">
        <f t="shared" si="13"/>
        <v>0</v>
      </c>
      <c r="AF28" s="128">
        <f t="shared" si="13"/>
        <v>0</v>
      </c>
    </row>
    <row r="29" spans="1:33" hidden="1" x14ac:dyDescent="0.3">
      <c r="A29" s="113"/>
      <c r="B29" s="114"/>
      <c r="C29" s="115"/>
      <c r="D29" s="115"/>
      <c r="E29" s="114"/>
      <c r="F29" s="116" t="e">
        <f t="shared" si="14"/>
        <v>#N/A</v>
      </c>
      <c r="G29" s="115"/>
      <c r="H29" s="116"/>
      <c r="I29" s="130"/>
      <c r="J29" s="118"/>
      <c r="K29" s="119"/>
      <c r="L29" s="119"/>
      <c r="M29" s="119"/>
      <c r="N29" s="120"/>
      <c r="O29" s="121"/>
      <c r="P29" s="122" t="e">
        <f t="shared" si="8"/>
        <v>#DIV/0!</v>
      </c>
      <c r="Q29" s="136"/>
      <c r="R29" s="136"/>
      <c r="S29" s="136"/>
      <c r="T29" s="136"/>
      <c r="U29" s="136"/>
      <c r="V29" s="123" t="e">
        <f t="shared" si="9"/>
        <v>#DIV/0!</v>
      </c>
      <c r="W29" s="137"/>
      <c r="X29" s="126"/>
      <c r="Y29" s="126"/>
      <c r="Z29" s="126"/>
      <c r="AA29" s="126"/>
      <c r="AB29" s="126" t="e">
        <f t="shared" si="10"/>
        <v>#DIV/0!</v>
      </c>
      <c r="AC29" s="127">
        <f t="shared" si="11"/>
        <v>0</v>
      </c>
      <c r="AD29" s="123" t="e">
        <f t="shared" si="12"/>
        <v>#DIV/0!</v>
      </c>
      <c r="AE29" s="123">
        <f t="shared" si="13"/>
        <v>0</v>
      </c>
      <c r="AF29" s="128">
        <f t="shared" si="13"/>
        <v>0</v>
      </c>
    </row>
    <row r="30" spans="1:33" hidden="1" x14ac:dyDescent="0.3">
      <c r="A30" s="113"/>
      <c r="B30" s="114"/>
      <c r="C30" s="115"/>
      <c r="D30" s="115"/>
      <c r="E30" s="114"/>
      <c r="F30" s="116" t="e">
        <f t="shared" si="14"/>
        <v>#N/A</v>
      </c>
      <c r="G30" s="115"/>
      <c r="H30" s="116"/>
      <c r="I30" s="130"/>
      <c r="J30" s="118"/>
      <c r="K30" s="119"/>
      <c r="L30" s="119"/>
      <c r="M30" s="119"/>
      <c r="N30" s="120"/>
      <c r="O30" s="121"/>
      <c r="P30" s="122" t="e">
        <f t="shared" si="8"/>
        <v>#DIV/0!</v>
      </c>
      <c r="Q30" s="136"/>
      <c r="R30" s="136"/>
      <c r="S30" s="136"/>
      <c r="T30" s="136"/>
      <c r="U30" s="136"/>
      <c r="V30" s="123" t="e">
        <f t="shared" si="9"/>
        <v>#DIV/0!</v>
      </c>
      <c r="W30" s="137"/>
      <c r="X30" s="126"/>
      <c r="Y30" s="126"/>
      <c r="Z30" s="126"/>
      <c r="AA30" s="126"/>
      <c r="AB30" s="126" t="e">
        <f t="shared" si="10"/>
        <v>#DIV/0!</v>
      </c>
      <c r="AC30" s="127">
        <f t="shared" si="11"/>
        <v>0</v>
      </c>
      <c r="AD30" s="123" t="e">
        <f t="shared" si="12"/>
        <v>#DIV/0!</v>
      </c>
      <c r="AE30" s="123">
        <f t="shared" si="13"/>
        <v>0</v>
      </c>
      <c r="AF30" s="128">
        <f t="shared" si="13"/>
        <v>0</v>
      </c>
    </row>
    <row r="31" spans="1:33" hidden="1" x14ac:dyDescent="0.3">
      <c r="A31" s="113"/>
      <c r="B31" s="114"/>
      <c r="C31" s="115"/>
      <c r="D31" s="115"/>
      <c r="E31" s="114"/>
      <c r="F31" s="116" t="e">
        <f t="shared" si="14"/>
        <v>#N/A</v>
      </c>
      <c r="G31" s="115"/>
      <c r="H31" s="116"/>
      <c r="I31" s="130"/>
      <c r="J31" s="116"/>
      <c r="K31" s="119"/>
      <c r="L31" s="119"/>
      <c r="M31" s="119"/>
      <c r="N31" s="120"/>
      <c r="O31" s="121"/>
      <c r="P31" s="122" t="e">
        <f t="shared" si="8"/>
        <v>#DIV/0!</v>
      </c>
      <c r="Q31" s="136"/>
      <c r="R31" s="136"/>
      <c r="S31" s="136"/>
      <c r="T31" s="136"/>
      <c r="U31" s="136"/>
      <c r="V31" s="123" t="e">
        <f t="shared" si="9"/>
        <v>#DIV/0!</v>
      </c>
      <c r="W31" s="137"/>
      <c r="X31" s="126"/>
      <c r="Y31" s="126"/>
      <c r="Z31" s="126"/>
      <c r="AA31" s="126"/>
      <c r="AB31" s="126" t="e">
        <f t="shared" si="10"/>
        <v>#DIV/0!</v>
      </c>
      <c r="AC31" s="127">
        <f t="shared" si="11"/>
        <v>0</v>
      </c>
      <c r="AD31" s="123" t="e">
        <f t="shared" si="12"/>
        <v>#DIV/0!</v>
      </c>
      <c r="AE31" s="123">
        <f t="shared" ref="AE31:AF37" si="15">MAX(N31,T31,Z31)</f>
        <v>0</v>
      </c>
      <c r="AF31" s="128">
        <f t="shared" si="15"/>
        <v>0</v>
      </c>
    </row>
    <row r="32" spans="1:33" hidden="1" x14ac:dyDescent="0.3">
      <c r="A32" s="113"/>
      <c r="B32" s="114"/>
      <c r="C32" s="115"/>
      <c r="D32" s="115"/>
      <c r="E32" s="114"/>
      <c r="F32" s="116" t="e">
        <f t="shared" si="14"/>
        <v>#N/A</v>
      </c>
      <c r="G32" s="115"/>
      <c r="H32" s="116"/>
      <c r="I32" s="130"/>
      <c r="J32" s="116"/>
      <c r="K32" s="119"/>
      <c r="L32" s="119"/>
      <c r="M32" s="119"/>
      <c r="N32" s="120"/>
      <c r="O32" s="121"/>
      <c r="P32" s="122" t="e">
        <f t="shared" si="8"/>
        <v>#DIV/0!</v>
      </c>
      <c r="Q32" s="136"/>
      <c r="R32" s="136"/>
      <c r="S32" s="136"/>
      <c r="T32" s="136"/>
      <c r="U32" s="136"/>
      <c r="V32" s="123" t="e">
        <f t="shared" si="9"/>
        <v>#DIV/0!</v>
      </c>
      <c r="W32" s="137"/>
      <c r="X32" s="126"/>
      <c r="Y32" s="126"/>
      <c r="Z32" s="126"/>
      <c r="AA32" s="126"/>
      <c r="AB32" s="126" t="e">
        <f t="shared" si="10"/>
        <v>#DIV/0!</v>
      </c>
      <c r="AC32" s="127">
        <f t="shared" si="11"/>
        <v>0</v>
      </c>
      <c r="AD32" s="123" t="e">
        <f t="shared" si="12"/>
        <v>#DIV/0!</v>
      </c>
      <c r="AE32" s="123">
        <f t="shared" si="15"/>
        <v>0</v>
      </c>
      <c r="AF32" s="128">
        <f t="shared" si="15"/>
        <v>0</v>
      </c>
    </row>
    <row r="33" spans="1:32" hidden="1" x14ac:dyDescent="0.3">
      <c r="A33" s="113"/>
      <c r="B33" s="114"/>
      <c r="C33" s="115"/>
      <c r="D33" s="115"/>
      <c r="E33" s="114"/>
      <c r="F33" s="116" t="e">
        <f t="shared" si="14"/>
        <v>#N/A</v>
      </c>
      <c r="G33" s="115"/>
      <c r="H33" s="116"/>
      <c r="I33" s="130"/>
      <c r="J33" s="116"/>
      <c r="K33" s="119"/>
      <c r="L33" s="119"/>
      <c r="M33" s="119"/>
      <c r="N33" s="120"/>
      <c r="O33" s="121"/>
      <c r="P33" s="122" t="e">
        <f t="shared" si="8"/>
        <v>#DIV/0!</v>
      </c>
      <c r="Q33" s="136"/>
      <c r="R33" s="136"/>
      <c r="S33" s="136"/>
      <c r="T33" s="136"/>
      <c r="U33" s="136"/>
      <c r="V33" s="123" t="e">
        <f t="shared" si="9"/>
        <v>#DIV/0!</v>
      </c>
      <c r="W33" s="137"/>
      <c r="X33" s="126"/>
      <c r="Y33" s="126"/>
      <c r="Z33" s="126"/>
      <c r="AA33" s="126"/>
      <c r="AB33" s="126" t="e">
        <f t="shared" si="10"/>
        <v>#DIV/0!</v>
      </c>
      <c r="AC33" s="127">
        <f t="shared" si="11"/>
        <v>0</v>
      </c>
      <c r="AD33" s="123" t="e">
        <f t="shared" si="12"/>
        <v>#DIV/0!</v>
      </c>
      <c r="AE33" s="123">
        <f t="shared" si="15"/>
        <v>0</v>
      </c>
      <c r="AF33" s="128">
        <f t="shared" si="15"/>
        <v>0</v>
      </c>
    </row>
    <row r="34" spans="1:32" hidden="1" x14ac:dyDescent="0.3">
      <c r="A34" s="113"/>
      <c r="B34" s="114"/>
      <c r="C34" s="115"/>
      <c r="D34" s="115"/>
      <c r="E34" s="114"/>
      <c r="F34" s="116" t="e">
        <f t="shared" si="14"/>
        <v>#N/A</v>
      </c>
      <c r="G34" s="115"/>
      <c r="H34" s="116"/>
      <c r="I34" s="130"/>
      <c r="J34" s="116"/>
      <c r="K34" s="119"/>
      <c r="L34" s="119"/>
      <c r="M34" s="119"/>
      <c r="N34" s="120"/>
      <c r="O34" s="121"/>
      <c r="P34" s="122" t="e">
        <f t="shared" si="8"/>
        <v>#DIV/0!</v>
      </c>
      <c r="Q34" s="136"/>
      <c r="R34" s="136"/>
      <c r="S34" s="136"/>
      <c r="T34" s="136"/>
      <c r="U34" s="136"/>
      <c r="V34" s="123" t="e">
        <f t="shared" si="9"/>
        <v>#DIV/0!</v>
      </c>
      <c r="W34" s="137"/>
      <c r="X34" s="126"/>
      <c r="Y34" s="126"/>
      <c r="Z34" s="126"/>
      <c r="AA34" s="126"/>
      <c r="AB34" s="126" t="e">
        <f t="shared" si="10"/>
        <v>#DIV/0!</v>
      </c>
      <c r="AC34" s="127">
        <f t="shared" si="11"/>
        <v>0</v>
      </c>
      <c r="AD34" s="123" t="e">
        <f t="shared" si="12"/>
        <v>#DIV/0!</v>
      </c>
      <c r="AE34" s="123">
        <f t="shared" si="15"/>
        <v>0</v>
      </c>
      <c r="AF34" s="128">
        <f t="shared" si="15"/>
        <v>0</v>
      </c>
    </row>
    <row r="35" spans="1:32" hidden="1" x14ac:dyDescent="0.3">
      <c r="A35" s="151"/>
      <c r="B35" s="114"/>
      <c r="C35" s="115"/>
      <c r="D35" s="115"/>
      <c r="E35" s="114"/>
      <c r="F35" s="116" t="e">
        <f t="shared" si="14"/>
        <v>#N/A</v>
      </c>
      <c r="G35" s="115"/>
      <c r="H35" s="116"/>
      <c r="I35" s="130"/>
      <c r="J35" s="116"/>
      <c r="K35" s="119"/>
      <c r="L35" s="119"/>
      <c r="M35" s="119"/>
      <c r="N35" s="120"/>
      <c r="O35" s="121"/>
      <c r="P35" s="122" t="e">
        <f t="shared" si="8"/>
        <v>#DIV/0!</v>
      </c>
      <c r="Q35" s="136"/>
      <c r="R35" s="136"/>
      <c r="S35" s="136"/>
      <c r="T35" s="136"/>
      <c r="U35" s="136"/>
      <c r="V35" s="123" t="e">
        <f t="shared" si="9"/>
        <v>#DIV/0!</v>
      </c>
      <c r="W35" s="137"/>
      <c r="X35" s="126"/>
      <c r="Y35" s="126"/>
      <c r="Z35" s="126"/>
      <c r="AA35" s="126"/>
      <c r="AB35" s="126" t="e">
        <f t="shared" si="10"/>
        <v>#DIV/0!</v>
      </c>
      <c r="AC35" s="127">
        <f t="shared" si="11"/>
        <v>0</v>
      </c>
      <c r="AD35" s="123" t="e">
        <f t="shared" si="12"/>
        <v>#DIV/0!</v>
      </c>
      <c r="AE35" s="123">
        <f t="shared" si="15"/>
        <v>0</v>
      </c>
      <c r="AF35" s="128">
        <f t="shared" si="15"/>
        <v>0</v>
      </c>
    </row>
    <row r="36" spans="1:32" hidden="1" x14ac:dyDescent="0.3">
      <c r="A36" s="151"/>
      <c r="B36" s="114"/>
      <c r="C36" s="115"/>
      <c r="D36" s="115"/>
      <c r="E36" s="114"/>
      <c r="F36" s="116" t="e">
        <f t="shared" si="14"/>
        <v>#N/A</v>
      </c>
      <c r="G36" s="115"/>
      <c r="H36" s="116"/>
      <c r="I36" s="130"/>
      <c r="J36" s="116"/>
      <c r="K36" s="119"/>
      <c r="L36" s="119"/>
      <c r="M36" s="119"/>
      <c r="N36" s="120"/>
      <c r="O36" s="121"/>
      <c r="P36" s="122" t="e">
        <f t="shared" si="8"/>
        <v>#DIV/0!</v>
      </c>
      <c r="Q36" s="136"/>
      <c r="R36" s="136"/>
      <c r="S36" s="136"/>
      <c r="T36" s="136"/>
      <c r="U36" s="136"/>
      <c r="V36" s="123" t="e">
        <f t="shared" si="9"/>
        <v>#DIV/0!</v>
      </c>
      <c r="W36" s="137"/>
      <c r="X36" s="126"/>
      <c r="Y36" s="126"/>
      <c r="Z36" s="126"/>
      <c r="AA36" s="126"/>
      <c r="AB36" s="126" t="e">
        <f t="shared" si="10"/>
        <v>#DIV/0!</v>
      </c>
      <c r="AC36" s="127">
        <f t="shared" si="11"/>
        <v>0</v>
      </c>
      <c r="AD36" s="123" t="e">
        <f t="shared" si="12"/>
        <v>#DIV/0!</v>
      </c>
      <c r="AE36" s="123">
        <f t="shared" si="15"/>
        <v>0</v>
      </c>
      <c r="AF36" s="128">
        <f t="shared" si="15"/>
        <v>0</v>
      </c>
    </row>
    <row r="37" spans="1:32" hidden="1" x14ac:dyDescent="0.3">
      <c r="A37" s="151"/>
      <c r="B37" s="114"/>
      <c r="C37" s="115"/>
      <c r="D37" s="115"/>
      <c r="E37" s="114"/>
      <c r="F37" s="116" t="e">
        <f t="shared" si="14"/>
        <v>#N/A</v>
      </c>
      <c r="G37" s="115"/>
      <c r="H37" s="116"/>
      <c r="I37" s="130"/>
      <c r="J37" s="116"/>
      <c r="K37" s="119"/>
      <c r="L37" s="119"/>
      <c r="M37" s="119"/>
      <c r="N37" s="120"/>
      <c r="O37" s="121"/>
      <c r="P37" s="122" t="e">
        <f t="shared" si="8"/>
        <v>#DIV/0!</v>
      </c>
      <c r="Q37" s="136"/>
      <c r="R37" s="136"/>
      <c r="S37" s="136"/>
      <c r="T37" s="136"/>
      <c r="U37" s="136"/>
      <c r="V37" s="123" t="e">
        <f t="shared" si="9"/>
        <v>#DIV/0!</v>
      </c>
      <c r="W37" s="137"/>
      <c r="X37" s="126"/>
      <c r="Y37" s="126"/>
      <c r="Z37" s="126"/>
      <c r="AA37" s="126"/>
      <c r="AB37" s="126" t="e">
        <f t="shared" si="10"/>
        <v>#DIV/0!</v>
      </c>
      <c r="AC37" s="127">
        <f t="shared" si="11"/>
        <v>0</v>
      </c>
      <c r="AD37" s="123" t="e">
        <f t="shared" si="12"/>
        <v>#DIV/0!</v>
      </c>
      <c r="AE37" s="123">
        <f t="shared" si="15"/>
        <v>0</v>
      </c>
      <c r="AF37" s="128">
        <f t="shared" si="15"/>
        <v>0</v>
      </c>
    </row>
    <row r="39" spans="1:32" x14ac:dyDescent="0.3">
      <c r="E39" s="152"/>
      <c r="F39" s="152"/>
      <c r="G39" s="152"/>
      <c r="H39" s="152"/>
      <c r="I39" s="152"/>
      <c r="J39" s="152"/>
      <c r="K39" s="152"/>
      <c r="L39" s="152"/>
      <c r="M39" s="152"/>
      <c r="N39" s="152"/>
      <c r="O39" s="152"/>
      <c r="P39" s="152"/>
      <c r="Q39" s="152"/>
      <c r="R39" s="152"/>
      <c r="S39" s="152"/>
      <c r="T39" s="152"/>
      <c r="U39" s="152"/>
      <c r="V39" s="152"/>
    </row>
    <row r="40" spans="1:32" x14ac:dyDescent="0.3">
      <c r="E40" s="152"/>
      <c r="F40" s="152"/>
      <c r="G40" s="152"/>
      <c r="H40" s="152"/>
      <c r="I40" s="152"/>
      <c r="J40" s="152"/>
      <c r="K40" s="152"/>
      <c r="L40" s="152"/>
      <c r="M40" s="152"/>
      <c r="N40" s="152"/>
      <c r="O40" s="152"/>
      <c r="P40" s="152"/>
      <c r="Q40" s="152"/>
      <c r="R40" s="152"/>
      <c r="S40" s="152"/>
      <c r="T40" s="152"/>
      <c r="U40" s="152"/>
      <c r="V40" s="152"/>
    </row>
    <row r="41" spans="1:32" x14ac:dyDescent="0.3">
      <c r="E41" s="152"/>
      <c r="F41" s="152"/>
      <c r="G41" s="152"/>
      <c r="H41" s="152"/>
      <c r="I41" s="152"/>
      <c r="J41" s="152"/>
      <c r="K41" s="152"/>
      <c r="L41" s="152"/>
      <c r="M41" s="152"/>
      <c r="N41" s="152"/>
      <c r="O41" s="152"/>
      <c r="P41" s="152"/>
      <c r="Q41" s="152"/>
      <c r="R41" s="152"/>
      <c r="S41" s="152"/>
      <c r="T41" s="152"/>
      <c r="U41" s="152"/>
      <c r="V41" s="152"/>
    </row>
    <row r="42" spans="1:32" x14ac:dyDescent="0.3">
      <c r="Q42" s="152"/>
      <c r="R42" s="152"/>
      <c r="S42" s="152"/>
      <c r="T42" s="152"/>
      <c r="U42" s="152"/>
      <c r="V42" s="152"/>
    </row>
    <row r="43" spans="1:32" x14ac:dyDescent="0.3">
      <c r="M43" s="2" t="s">
        <v>89</v>
      </c>
      <c r="Q43" s="152"/>
      <c r="R43" s="152"/>
      <c r="S43" s="152"/>
      <c r="T43" s="152"/>
      <c r="U43" s="152"/>
      <c r="V43" s="152"/>
    </row>
    <row r="44" spans="1:32" x14ac:dyDescent="0.3">
      <c r="Q44" s="152"/>
      <c r="R44" s="152"/>
      <c r="S44" s="152"/>
      <c r="T44" s="152"/>
      <c r="U44" s="152"/>
      <c r="V44" s="152"/>
    </row>
    <row r="45" spans="1:32" x14ac:dyDescent="0.3">
      <c r="Q45" s="152"/>
      <c r="R45" s="152"/>
      <c r="S45" s="152"/>
      <c r="T45" s="152"/>
      <c r="U45" s="152"/>
      <c r="V45" s="152"/>
    </row>
    <row r="52" spans="4:4" x14ac:dyDescent="0.3">
      <c r="D52" s="99" t="s">
        <v>90</v>
      </c>
    </row>
    <row r="53" spans="4:4" x14ac:dyDescent="0.3">
      <c r="D53" s="99" t="s">
        <v>91</v>
      </c>
    </row>
    <row r="54" spans="4:4" x14ac:dyDescent="0.3">
      <c r="D54" s="99" t="s">
        <v>92</v>
      </c>
    </row>
    <row r="55" spans="4:4" x14ac:dyDescent="0.3">
      <c r="D55" s="99" t="s">
        <v>93</v>
      </c>
    </row>
    <row r="56" spans="4:4" x14ac:dyDescent="0.3">
      <c r="D56" s="99" t="s">
        <v>94</v>
      </c>
    </row>
    <row r="81" spans="1:132" s="153" customFormat="1" x14ac:dyDescent="0.3">
      <c r="A81" s="1"/>
      <c r="B81" s="1"/>
      <c r="C81" s="99"/>
      <c r="D81" s="99"/>
      <c r="E81" s="1"/>
      <c r="F81" s="1"/>
      <c r="G81" s="1"/>
      <c r="H81" s="1"/>
      <c r="I81" s="1"/>
      <c r="J81" s="1"/>
      <c r="K81" s="2"/>
      <c r="L81" s="2"/>
      <c r="M81" s="2"/>
      <c r="N81" s="100"/>
      <c r="O81" s="2"/>
      <c r="P81" s="2"/>
      <c r="Q81" s="2"/>
      <c r="R81" s="100"/>
      <c r="S81" s="2"/>
      <c r="T81" s="2"/>
      <c r="U81" s="2"/>
      <c r="V81" s="100"/>
      <c r="W81" s="1"/>
      <c r="X81" s="100"/>
      <c r="Y81" s="1"/>
      <c r="Z81" s="1"/>
      <c r="AA81" s="1"/>
      <c r="AB81" s="1"/>
      <c r="AC81" s="1"/>
      <c r="AD81" s="1"/>
      <c r="AE81" s="1"/>
      <c r="AF81" s="1"/>
      <c r="AG81" s="1"/>
      <c r="AH81" s="1"/>
      <c r="AI81" s="1"/>
      <c r="AJ81" s="1"/>
      <c r="AK81" s="1"/>
      <c r="AL81" s="1"/>
      <c r="AM81" s="1"/>
      <c r="AN81" s="1"/>
      <c r="BS81" s="154"/>
      <c r="BU81" s="155"/>
      <c r="BV81" s="156"/>
      <c r="BW81" s="156"/>
      <c r="BX81" s="157"/>
      <c r="BY81" s="158"/>
      <c r="BZ81" s="159"/>
      <c r="CA81" s="157"/>
      <c r="CB81" s="160"/>
      <c r="CC81" s="160"/>
      <c r="CD81" s="160"/>
      <c r="CE81" s="160"/>
      <c r="CF81" s="160"/>
      <c r="CG81" s="160"/>
      <c r="CH81" s="160"/>
      <c r="CI81" s="160"/>
      <c r="CJ81" s="160"/>
      <c r="CK81" s="160"/>
      <c r="CL81" s="160"/>
      <c r="CM81" s="160"/>
      <c r="CN81" s="160"/>
      <c r="CO81" s="160"/>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3"/>
      <c r="BR82" s="153"/>
      <c r="BS82" s="154"/>
      <c r="BT82" s="153"/>
      <c r="BU82" s="160"/>
      <c r="BV82" s="160"/>
      <c r="BW82" s="160"/>
      <c r="BX82" s="160"/>
      <c r="BY82" s="161"/>
      <c r="BZ82" s="153"/>
      <c r="CA82" s="160"/>
      <c r="CB82" s="160"/>
      <c r="CC82" s="160"/>
      <c r="CD82" s="160"/>
      <c r="CE82" s="160"/>
      <c r="CF82" s="160"/>
      <c r="CG82" s="160"/>
      <c r="CH82" s="160"/>
      <c r="CI82" s="160"/>
      <c r="CJ82" s="160"/>
      <c r="CK82" s="160"/>
      <c r="CL82" s="160"/>
      <c r="CM82" s="160"/>
      <c r="CN82" s="160"/>
      <c r="CO82" s="160"/>
      <c r="CP82" s="153"/>
      <c r="CQ82" s="153"/>
      <c r="CR82" s="153"/>
      <c r="CS82" s="153"/>
      <c r="CT82" s="153"/>
      <c r="CU82" s="153"/>
      <c r="CV82" s="153"/>
      <c r="CW82" s="153"/>
      <c r="CX82" s="153"/>
      <c r="CY82" s="153"/>
      <c r="CZ82" s="153"/>
      <c r="DA82" s="153"/>
    </row>
    <row r="83" spans="1:132" x14ac:dyDescent="0.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N83" s="153"/>
      <c r="BO83" s="153"/>
      <c r="BP83" s="153"/>
      <c r="BQ83" s="153"/>
      <c r="BR83" s="153"/>
      <c r="BS83" s="162"/>
      <c r="BT83" s="153"/>
      <c r="BU83" s="153"/>
      <c r="BV83" s="153"/>
      <c r="BW83" s="153"/>
      <c r="BX83" s="153"/>
      <c r="BY83" s="153"/>
      <c r="BZ83" s="153"/>
      <c r="CA83" s="160"/>
      <c r="CB83" s="160"/>
      <c r="CC83" s="160"/>
      <c r="CD83" s="160"/>
      <c r="CE83" s="160"/>
      <c r="CF83" s="160"/>
      <c r="CG83" s="160"/>
      <c r="CH83" s="160"/>
      <c r="CI83" s="160"/>
      <c r="CJ83" s="160"/>
      <c r="CK83" s="160"/>
      <c r="CL83" s="160"/>
      <c r="CM83" s="160"/>
      <c r="CN83" s="153"/>
      <c r="CO83" s="153"/>
      <c r="CP83" s="153"/>
      <c r="CQ83" s="153"/>
      <c r="CR83" s="153"/>
      <c r="CS83" s="153"/>
      <c r="CT83" s="153"/>
      <c r="CU83" s="153"/>
      <c r="CV83" s="153"/>
      <c r="CW83" s="153"/>
      <c r="CX83" s="153"/>
      <c r="CY83" s="153"/>
      <c r="CZ83" s="153"/>
      <c r="DA83" s="153"/>
    </row>
    <row r="84" spans="1:132" x14ac:dyDescent="0.3">
      <c r="AO84" s="153"/>
      <c r="AP84" s="153"/>
      <c r="AQ84" s="153"/>
      <c r="AR84" s="153"/>
      <c r="AS84" s="153"/>
      <c r="AT84" s="153"/>
      <c r="AU84" s="153"/>
      <c r="AV84" s="153"/>
      <c r="AW84" s="153"/>
      <c r="AX84" s="153"/>
      <c r="AY84" s="153"/>
      <c r="AZ84" s="153"/>
      <c r="BA84" s="153"/>
      <c r="BB84" s="153"/>
      <c r="BC84" s="153"/>
      <c r="BD84" s="153"/>
      <c r="BE84" s="153"/>
      <c r="BF84" s="153"/>
      <c r="BG84" s="153"/>
      <c r="BH84" s="153"/>
      <c r="BI84" s="153"/>
      <c r="BJ84" s="153"/>
      <c r="BK84" s="153"/>
      <c r="BL84" s="153"/>
      <c r="BM84" s="153"/>
      <c r="BN84" s="153"/>
      <c r="BO84" s="153"/>
      <c r="BP84" s="153"/>
      <c r="BQ84" s="153"/>
      <c r="BR84" s="153"/>
      <c r="BS84" s="162"/>
      <c r="BT84" s="153"/>
      <c r="BU84" s="153"/>
      <c r="BV84" s="153"/>
      <c r="BW84" s="153"/>
      <c r="BX84" s="153"/>
      <c r="BY84" s="153"/>
      <c r="BZ84" s="153"/>
      <c r="CA84" s="162"/>
      <c r="CB84" s="162"/>
      <c r="CC84" s="160"/>
      <c r="CD84" s="163"/>
      <c r="CE84" s="163"/>
      <c r="CF84" s="163"/>
      <c r="CG84" s="153"/>
      <c r="CH84" s="153"/>
      <c r="CI84" s="153"/>
      <c r="CJ84" s="153"/>
      <c r="CK84" s="153"/>
      <c r="CL84" s="153"/>
      <c r="CM84" s="153"/>
      <c r="CN84" s="153"/>
      <c r="CO84" s="153"/>
      <c r="CP84" s="153"/>
      <c r="CQ84" s="153"/>
      <c r="CR84" s="153"/>
      <c r="CS84" s="153"/>
      <c r="CT84" s="153"/>
      <c r="CU84" s="153"/>
      <c r="CV84" s="153"/>
      <c r="CW84" s="153"/>
      <c r="CX84" s="153"/>
      <c r="CY84" s="153"/>
      <c r="CZ84" s="153"/>
      <c r="DA84" s="153"/>
    </row>
    <row r="85" spans="1:132" x14ac:dyDescent="0.3">
      <c r="AO85" s="153"/>
      <c r="AP85" s="153"/>
      <c r="AQ85" s="153"/>
      <c r="AR85" s="153"/>
      <c r="AS85" s="153"/>
      <c r="AT85" s="153"/>
      <c r="AU85" s="153"/>
      <c r="AV85" s="153"/>
      <c r="AW85" s="153"/>
      <c r="AX85" s="153"/>
      <c r="AY85" s="153"/>
      <c r="AZ85" s="153"/>
      <c r="BA85" s="153"/>
      <c r="BB85" s="153" t="s">
        <v>95</v>
      </c>
      <c r="BC85" s="153"/>
      <c r="BD85" s="153"/>
      <c r="BE85" s="153"/>
      <c r="BF85" s="153"/>
      <c r="BG85" s="153"/>
      <c r="BH85" s="153"/>
      <c r="BI85" s="153"/>
      <c r="BJ85" s="153"/>
      <c r="BK85" s="153"/>
      <c r="BL85" s="153"/>
      <c r="BM85" s="153"/>
      <c r="BN85" s="153"/>
      <c r="BO85" s="153"/>
      <c r="BP85" s="153"/>
      <c r="BQ85" s="153"/>
      <c r="BR85" s="153"/>
      <c r="BS85" s="162"/>
      <c r="BT85" s="153"/>
      <c r="BU85" s="153"/>
      <c r="BV85" s="153"/>
      <c r="BW85" s="153"/>
      <c r="BX85" s="153"/>
      <c r="BY85" s="153"/>
      <c r="BZ85" s="153"/>
      <c r="CA85" s="162"/>
      <c r="CB85" s="162"/>
      <c r="CC85" s="160"/>
      <c r="CD85" s="162"/>
      <c r="CE85" s="162"/>
      <c r="CF85" s="162"/>
      <c r="CG85" s="153"/>
      <c r="CH85" s="153"/>
      <c r="CI85" s="153"/>
      <c r="CJ85" s="153"/>
      <c r="CK85" s="153"/>
      <c r="CL85" s="153"/>
      <c r="CM85" s="153"/>
      <c r="CN85" s="153"/>
      <c r="CO85" s="153"/>
      <c r="CP85" s="153"/>
      <c r="CQ85" s="153"/>
      <c r="CR85" s="153"/>
      <c r="CS85" s="153"/>
      <c r="CT85" s="153"/>
      <c r="CU85" s="153"/>
      <c r="CV85" s="153"/>
      <c r="CW85" s="153"/>
      <c r="CX85" s="153"/>
      <c r="CY85" s="153"/>
      <c r="CZ85" s="153"/>
      <c r="DA85" s="153"/>
    </row>
    <row r="86" spans="1:132" ht="21" customHeight="1" x14ac:dyDescent="0.3">
      <c r="AO86" s="153"/>
      <c r="AP86" s="153"/>
      <c r="AQ86" s="153"/>
      <c r="AR86" s="153"/>
      <c r="AS86" s="153"/>
      <c r="AT86" s="153"/>
      <c r="AU86" s="153"/>
      <c r="AV86" s="153"/>
      <c r="AW86" s="153"/>
      <c r="AX86" s="153"/>
      <c r="AY86" s="153"/>
      <c r="AZ86" s="153"/>
      <c r="BA86" s="153"/>
      <c r="BB86" s="153"/>
      <c r="BC86" s="153"/>
      <c r="BD86" s="153"/>
      <c r="BE86" s="153"/>
      <c r="BF86" s="153"/>
      <c r="BG86" s="153"/>
      <c r="BH86" s="153"/>
      <c r="BI86" s="153"/>
      <c r="BJ86" s="153"/>
      <c r="BK86" s="153"/>
      <c r="BL86" s="153"/>
      <c r="BM86" s="153"/>
      <c r="BN86" s="153"/>
      <c r="BO86" s="153"/>
      <c r="BP86" s="153"/>
      <c r="BQ86" s="153"/>
      <c r="BR86" s="153"/>
      <c r="BS86" s="162"/>
      <c r="BT86" s="153"/>
      <c r="BU86" s="153"/>
      <c r="BV86" s="153"/>
      <c r="BW86" s="153"/>
      <c r="BX86" s="153"/>
      <c r="BY86" s="153"/>
      <c r="BZ86" s="153"/>
      <c r="CA86" s="162"/>
      <c r="CB86" s="162"/>
      <c r="CC86" s="160"/>
      <c r="CD86" s="162"/>
      <c r="CE86" s="162"/>
      <c r="CF86" s="162"/>
      <c r="CG86" s="153"/>
      <c r="CH86" s="153"/>
      <c r="CI86" s="153"/>
      <c r="CJ86" s="153"/>
      <c r="CK86" s="153"/>
      <c r="CL86" s="153"/>
      <c r="CM86" s="153"/>
      <c r="CN86" s="153"/>
      <c r="CO86" s="153"/>
      <c r="CP86" s="153"/>
      <c r="CQ86" s="153"/>
      <c r="CR86" s="153"/>
      <c r="CS86" s="153"/>
      <c r="CT86" s="153"/>
      <c r="CU86" s="153"/>
      <c r="CV86" s="153"/>
      <c r="CW86" s="153"/>
      <c r="CX86" s="153"/>
      <c r="CY86" s="153"/>
      <c r="CZ86" s="153"/>
      <c r="DA86" s="153"/>
    </row>
    <row r="87" spans="1:132" ht="31.5" customHeight="1" x14ac:dyDescent="0.3">
      <c r="AO87" s="153"/>
      <c r="AP87" s="153"/>
      <c r="AQ87" s="153"/>
      <c r="AR87" s="153"/>
      <c r="AS87" s="153"/>
      <c r="AT87" s="153"/>
      <c r="AU87" s="153"/>
      <c r="AV87" s="153"/>
      <c r="AW87" s="153"/>
      <c r="AX87" s="153"/>
      <c r="AY87" s="153"/>
      <c r="AZ87" s="153"/>
      <c r="BA87" s="153"/>
      <c r="BB87" s="153"/>
      <c r="BC87" s="153"/>
      <c r="BD87" s="153"/>
      <c r="BE87" s="153"/>
      <c r="BF87" s="153"/>
      <c r="BG87" s="153"/>
      <c r="BH87" s="153"/>
      <c r="BI87" s="153"/>
      <c r="BJ87" s="153"/>
      <c r="BK87" s="153"/>
      <c r="BL87" s="153"/>
      <c r="BM87" s="153"/>
      <c r="BN87" s="153"/>
      <c r="BO87" s="153"/>
      <c r="BP87" s="153"/>
      <c r="BQ87" s="153"/>
      <c r="BR87" s="153"/>
      <c r="BS87" s="162"/>
      <c r="BT87" s="153"/>
      <c r="BU87" s="153"/>
      <c r="BV87" s="153"/>
      <c r="BW87" s="153"/>
      <c r="BX87" s="153"/>
      <c r="BY87" s="153"/>
      <c r="BZ87" s="153"/>
      <c r="CA87" s="162"/>
      <c r="CB87" s="162"/>
      <c r="CC87" s="160"/>
      <c r="CD87" s="153"/>
      <c r="CE87" s="153"/>
      <c r="CF87" s="153"/>
      <c r="CG87" s="153"/>
      <c r="CH87" s="153"/>
      <c r="CI87" s="153"/>
      <c r="CJ87" s="153"/>
      <c r="CK87" s="153"/>
      <c r="CL87" s="153"/>
      <c r="CM87" s="153"/>
      <c r="CN87" s="153"/>
      <c r="CO87" s="153"/>
      <c r="CP87" s="153"/>
      <c r="CQ87" s="153"/>
      <c r="CR87" s="153" t="s">
        <v>23</v>
      </c>
      <c r="CS87" s="153"/>
      <c r="CT87" s="153"/>
      <c r="CU87" s="153"/>
      <c r="CV87" s="153"/>
      <c r="CW87" s="153"/>
      <c r="CX87" s="153"/>
      <c r="CY87" s="153"/>
      <c r="CZ87" s="153"/>
      <c r="DA87" s="153"/>
    </row>
    <row r="88" spans="1:132" ht="25.5" customHeight="1" x14ac:dyDescent="0.3">
      <c r="AO88" s="153"/>
      <c r="AP88" s="153"/>
      <c r="AQ88" s="153"/>
      <c r="AR88" s="153"/>
      <c r="AS88" s="153"/>
      <c r="AT88" s="153"/>
      <c r="AU88" s="153"/>
      <c r="AV88" s="153"/>
      <c r="AW88" s="153"/>
      <c r="AX88" s="153"/>
      <c r="AY88" s="153"/>
      <c r="AZ88" s="153"/>
      <c r="BA88" s="153"/>
      <c r="BB88" s="153"/>
      <c r="BC88" s="153"/>
      <c r="BD88" s="153"/>
      <c r="BE88" s="153"/>
      <c r="BF88" s="153"/>
      <c r="BG88" s="153"/>
      <c r="BH88" s="153"/>
      <c r="BI88" s="153"/>
      <c r="BJ88" s="153"/>
      <c r="BK88" s="153"/>
      <c r="BL88" s="153"/>
      <c r="BM88" s="153"/>
      <c r="BN88" s="153"/>
      <c r="BO88" s="153"/>
      <c r="BP88" s="153"/>
      <c r="BQ88" s="153"/>
      <c r="BR88" s="153"/>
      <c r="BS88" s="162"/>
      <c r="BT88" s="153"/>
      <c r="BU88" s="153"/>
      <c r="BV88" s="153"/>
      <c r="BW88" s="153"/>
      <c r="BX88" s="153"/>
      <c r="BY88" s="153"/>
      <c r="BZ88" s="153"/>
      <c r="CA88" s="162"/>
      <c r="CB88" s="162"/>
      <c r="CC88" s="160"/>
      <c r="CD88" s="153"/>
      <c r="CE88" s="153"/>
      <c r="CF88" s="153"/>
      <c r="CG88" s="153"/>
      <c r="CH88" s="153"/>
      <c r="CI88" s="153"/>
      <c r="CJ88" s="153"/>
      <c r="CK88" s="153"/>
      <c r="CL88" s="153"/>
      <c r="CM88" s="153"/>
      <c r="CN88" s="153"/>
      <c r="CO88" s="153"/>
      <c r="CP88" s="153"/>
      <c r="CQ88" s="153"/>
      <c r="CR88" s="153"/>
      <c r="CS88" s="153"/>
      <c r="CT88" s="153"/>
      <c r="CU88" s="153"/>
      <c r="CV88" s="153"/>
      <c r="CW88" s="153"/>
      <c r="CX88" s="153"/>
      <c r="CY88" s="153"/>
      <c r="CZ88" s="153"/>
      <c r="DA88" s="153"/>
    </row>
    <row r="89" spans="1:132" x14ac:dyDescent="0.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3"/>
      <c r="BR89" s="153"/>
      <c r="BS89" s="162"/>
      <c r="BT89" s="153"/>
      <c r="BU89" s="153"/>
      <c r="BV89" s="153"/>
      <c r="BW89" s="153"/>
      <c r="BX89" s="153"/>
      <c r="BY89" s="153"/>
      <c r="BZ89" s="153"/>
      <c r="CA89" s="162"/>
      <c r="CB89" s="162"/>
      <c r="CC89" s="160"/>
      <c r="CD89" s="153"/>
      <c r="CE89" s="153"/>
      <c r="CF89" s="153"/>
      <c r="CG89" s="153"/>
      <c r="CH89" s="153"/>
      <c r="CI89" s="153"/>
      <c r="CJ89" s="153"/>
      <c r="CK89" s="153"/>
      <c r="CL89" s="153"/>
      <c r="CM89" s="153"/>
      <c r="CN89" s="153"/>
      <c r="CO89" s="153"/>
      <c r="CP89" s="153"/>
      <c r="CQ89" s="153"/>
      <c r="CR89" s="153"/>
      <c r="CS89" s="153"/>
      <c r="CT89" s="153"/>
      <c r="CU89" s="153"/>
      <c r="CV89" s="153"/>
      <c r="CW89" s="153"/>
      <c r="CX89" s="153"/>
      <c r="CY89" s="153"/>
      <c r="CZ89" s="153"/>
      <c r="DA89" s="153"/>
    </row>
    <row r="90" spans="1:132" x14ac:dyDescent="0.3">
      <c r="AO90" s="153"/>
      <c r="AP90" s="153"/>
      <c r="AQ90" s="153"/>
      <c r="AR90" s="153"/>
      <c r="AS90" s="153"/>
      <c r="AT90" s="153"/>
      <c r="AU90" s="153"/>
      <c r="AV90" s="153"/>
      <c r="AW90" s="153"/>
      <c r="AX90" s="153"/>
      <c r="AY90" s="153"/>
      <c r="AZ90" s="153"/>
      <c r="BA90" s="153"/>
      <c r="BB90" s="153"/>
      <c r="BC90" s="153"/>
      <c r="BD90" s="153"/>
      <c r="BE90" s="153"/>
      <c r="BF90" s="153"/>
      <c r="BG90" s="153"/>
      <c r="BH90" s="153"/>
      <c r="BI90" s="153"/>
      <c r="BJ90" s="153"/>
      <c r="BK90" s="153"/>
      <c r="BL90" s="153"/>
      <c r="BM90" s="153"/>
      <c r="BN90" s="153"/>
      <c r="BO90" s="153"/>
      <c r="BP90" s="153"/>
      <c r="BQ90" s="153"/>
      <c r="BR90" s="153"/>
      <c r="BS90" s="162"/>
      <c r="BT90" s="153"/>
      <c r="BU90" s="153"/>
      <c r="BV90" s="153"/>
      <c r="BW90" s="153"/>
      <c r="BX90" s="153"/>
      <c r="BY90" s="153"/>
      <c r="BZ90" s="153"/>
      <c r="CA90" s="162"/>
      <c r="CB90" s="162"/>
      <c r="CC90" s="160"/>
      <c r="CD90" s="153"/>
      <c r="CE90" s="153"/>
      <c r="CF90" s="153"/>
      <c r="CG90" s="153"/>
      <c r="CH90" s="153"/>
      <c r="CI90" s="153"/>
      <c r="CJ90" s="153"/>
      <c r="CK90" s="153"/>
      <c r="CL90" s="153"/>
      <c r="CM90" s="153"/>
      <c r="CN90" s="153"/>
      <c r="CO90" s="153"/>
      <c r="CP90" s="153"/>
      <c r="CQ90" s="153"/>
      <c r="CR90" s="153"/>
      <c r="CS90" s="153"/>
      <c r="CT90" s="153"/>
      <c r="CU90" s="153"/>
      <c r="CV90" s="153"/>
      <c r="CW90" s="153"/>
      <c r="CX90" s="153"/>
      <c r="CY90" s="153"/>
      <c r="CZ90" s="153"/>
      <c r="DA90" s="153"/>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3EFDFE0E-F58C-48B4-9BEF-F83A67258F41}">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3FBD-5A84-49A2-BDED-C2FDDD529065}">
  <sheetPr>
    <tabColor theme="3" tint="0.39997558519241921"/>
    <pageSetUpPr fitToPage="1"/>
  </sheetPr>
  <dimension ref="B1:V31"/>
  <sheetViews>
    <sheetView showGridLines="0" topLeftCell="A15" zoomScale="55" zoomScaleNormal="55" workbookViewId="0">
      <selection activeCell="U18" sqref="U18:U20"/>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233">
        <f>'[3]A RENSEIGNER'!$C$11</f>
        <v>44605</v>
      </c>
      <c r="D3" s="233"/>
      <c r="E3" s="233"/>
      <c r="F3" s="233"/>
      <c r="G3" s="233"/>
      <c r="H3" s="233"/>
      <c r="I3" s="233"/>
      <c r="J3" s="233"/>
      <c r="K3" s="233"/>
      <c r="L3" s="233"/>
      <c r="M3" s="233"/>
      <c r="N3" s="233"/>
      <c r="O3" s="233"/>
      <c r="P3" s="233"/>
      <c r="Q3" s="233"/>
      <c r="R3" s="233"/>
      <c r="S3" s="233"/>
      <c r="T3" s="233"/>
      <c r="U3" s="233"/>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223" t="str">
        <f>'[3]A RENSEIGNER'!$C$12</f>
        <v>LIVRY</v>
      </c>
      <c r="D5" s="223"/>
      <c r="E5" s="223"/>
      <c r="F5" s="223"/>
      <c r="G5" s="223"/>
      <c r="H5" s="223"/>
      <c r="I5" s="223"/>
      <c r="J5" s="223"/>
      <c r="K5" s="223"/>
      <c r="L5" s="223"/>
      <c r="M5" s="223"/>
      <c r="N5" s="223"/>
      <c r="O5" s="223"/>
      <c r="P5" s="223"/>
      <c r="Q5" s="223"/>
      <c r="R5" s="223"/>
      <c r="S5" s="223"/>
      <c r="T5" s="223"/>
      <c r="U5" s="223"/>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223" t="str">
        <f>"MODE DE JEU"&amp;"  "&amp;'[3]A RENSEIGNER'!$C$16</f>
        <v>MODE DE JEU  LIBRE</v>
      </c>
      <c r="D7" s="223"/>
      <c r="E7" s="223"/>
      <c r="F7" s="223"/>
      <c r="G7" s="223"/>
      <c r="H7" s="223"/>
      <c r="I7" s="223"/>
      <c r="J7" s="223"/>
      <c r="K7" s="223"/>
      <c r="L7" s="223"/>
      <c r="M7" s="223"/>
      <c r="N7" s="223"/>
      <c r="O7" s="223"/>
      <c r="P7" s="223"/>
      <c r="Q7" s="223"/>
      <c r="R7" s="223"/>
      <c r="S7" s="223"/>
      <c r="T7" s="223"/>
      <c r="U7" s="223"/>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223" t="str">
        <f>"CATEGORIE"&amp;"  "&amp;'[3]A RENSEIGNER'!$C$17</f>
        <v>CATEGORIE  R2</v>
      </c>
      <c r="D9" s="223"/>
      <c r="E9" s="223"/>
      <c r="F9" s="223"/>
      <c r="G9" s="223"/>
      <c r="H9" s="223"/>
      <c r="I9" s="223"/>
      <c r="J9" s="223"/>
      <c r="K9" s="223"/>
      <c r="L9" s="223"/>
      <c r="M9" s="223"/>
      <c r="N9" s="223"/>
      <c r="O9" s="223"/>
      <c r="P9" s="223"/>
      <c r="Q9" s="223"/>
      <c r="R9" s="223"/>
      <c r="S9" s="223"/>
      <c r="T9" s="223"/>
      <c r="U9" s="223"/>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223" t="str">
        <f>"TOURNOI N°"&amp;"  "&amp;'[3]A RENSEIGNER'!$C$14</f>
        <v>TOURNOI N°  2</v>
      </c>
      <c r="D11" s="223"/>
      <c r="E11" s="223"/>
      <c r="F11" s="223"/>
      <c r="G11" s="223"/>
      <c r="H11" s="223"/>
      <c r="I11" s="223"/>
      <c r="J11" s="223"/>
      <c r="K11" s="223"/>
      <c r="L11" s="223"/>
      <c r="M11" s="223"/>
      <c r="N11" s="223"/>
      <c r="O11" s="223"/>
      <c r="P11" s="223"/>
      <c r="Q11" s="223"/>
      <c r="R11" s="223"/>
      <c r="S11" s="223"/>
      <c r="T11" s="223"/>
      <c r="U11" s="223"/>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223" t="str">
        <f>"POULE n°"&amp;"  "&amp;'[3]A RENSEIGNER'!$C$15</f>
        <v>POULE n°  2</v>
      </c>
      <c r="D13" s="223"/>
      <c r="E13" s="223"/>
      <c r="F13" s="223"/>
      <c r="G13" s="223"/>
      <c r="H13" s="223"/>
      <c r="I13" s="223"/>
      <c r="J13" s="223"/>
      <c r="K13" s="223"/>
      <c r="L13" s="223"/>
      <c r="M13" s="223"/>
      <c r="N13" s="223"/>
      <c r="O13" s="223"/>
      <c r="P13" s="223"/>
      <c r="Q13" s="223"/>
      <c r="R13" s="223"/>
      <c r="S13" s="223"/>
      <c r="T13" s="223"/>
      <c r="U13" s="223"/>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223" t="s">
        <v>0</v>
      </c>
      <c r="D15" s="223"/>
      <c r="E15" s="223"/>
      <c r="F15" s="223"/>
      <c r="G15" s="223"/>
      <c r="H15" s="223"/>
      <c r="I15" s="223"/>
      <c r="J15" s="223"/>
      <c r="K15" s="223"/>
      <c r="L15" s="223"/>
      <c r="M15" s="223"/>
      <c r="N15" s="223"/>
      <c r="O15" s="223"/>
      <c r="P15" s="223"/>
      <c r="Q15" s="223"/>
      <c r="R15" s="223"/>
      <c r="S15" s="223"/>
      <c r="T15" s="223"/>
      <c r="U15" s="223"/>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86" t="str">
        <f>C18</f>
        <v>DAIRE Eric</v>
      </c>
      <c r="E17" s="186"/>
      <c r="F17" s="186"/>
      <c r="G17" s="187" t="str">
        <f>C22</f>
        <v>PIVONET Françis</v>
      </c>
      <c r="H17" s="187"/>
      <c r="I17" s="187"/>
      <c r="J17" s="188" t="str">
        <f>C26</f>
        <v>LECLERC Michel</v>
      </c>
      <c r="K17" s="188"/>
      <c r="L17" s="189"/>
      <c r="M17" s="22" t="s">
        <v>2</v>
      </c>
      <c r="N17" s="224" t="s">
        <v>3</v>
      </c>
      <c r="O17" s="225"/>
      <c r="P17" s="23" t="s">
        <v>4</v>
      </c>
      <c r="Q17" s="24" t="s">
        <v>5</v>
      </c>
      <c r="R17" s="25" t="s">
        <v>6</v>
      </c>
      <c r="S17" s="26" t="s">
        <v>7</v>
      </c>
      <c r="T17" s="26" t="s">
        <v>8</v>
      </c>
      <c r="U17" s="27" t="s">
        <v>9</v>
      </c>
      <c r="V17" s="20"/>
    </row>
    <row r="18" spans="2:22" ht="45" customHeight="1" thickTop="1" x14ac:dyDescent="0.3">
      <c r="B18" s="19"/>
      <c r="C18" s="28" t="str">
        <f>IF(ISBLANK('[3]A RENSEIGNER'!B28),"",'[3]A RENSEIGNER'!B28)</f>
        <v>DAIRE Eric</v>
      </c>
      <c r="D18" s="29"/>
      <c r="E18" s="30"/>
      <c r="F18" s="31"/>
      <c r="G18" s="32">
        <f>IF(ISBLANK('[3]POULE DE 3 '!E36),"",'[3]POULE DE 3 '!E36)</f>
        <v>89</v>
      </c>
      <c r="H18" s="32"/>
      <c r="I18" s="32">
        <f>IF(ISBLANK('[3]POULE DE 3 '!F36),"",'[3]POULE DE 3 '!F36)</f>
        <v>40</v>
      </c>
      <c r="J18" s="32">
        <f>IF(ISBLANK('[3]POULE DE 3 '!E44),"",'[3]POULE DE 3 '!E44)</f>
        <v>100</v>
      </c>
      <c r="K18" s="32"/>
      <c r="L18" s="33">
        <f>IF(ISBLANK('[3]POULE DE 3 '!F44),"",'[3]POULE DE 3 '!F44)</f>
        <v>32</v>
      </c>
      <c r="M18" s="34">
        <f>IF('[3]POULE DE 3 '!R27=0,"",'[3]POULE DE 3 '!R27)</f>
        <v>189</v>
      </c>
      <c r="N18" s="226">
        <f>IF('[3]POULE DE 3 '!S27=0,"",'[3]POULE DE 3 '!S27)</f>
        <v>72</v>
      </c>
      <c r="O18" s="227"/>
      <c r="P18" s="35">
        <f>IF(ISERROR('[3]POULE DE 3 '!T27),"",'[3]POULE DE 3 '!T27)</f>
        <v>2.625</v>
      </c>
      <c r="Q18" s="228">
        <f>IF(ISERROR('[3]POULE DE 3 '!W27),"",'[3]POULE DE 3 '!W27)</f>
        <v>4</v>
      </c>
      <c r="R18" s="230" t="str">
        <f>IF(ISERROR('[3]POULE DE 3 '!Y27),"",IF(ISBLANK('[3]A RENSEIGNER'!B28),"",IF('[3]POULE DE 3 '!Y27=1,'[3]POULE DE 3 '!Y27&amp;"er",'[3]POULE DE 3 '!Y27&amp;"ème")))</f>
        <v>1er</v>
      </c>
      <c r="S18" s="231">
        <f>IF(ISERROR('[3]POULE DE 3 '!Z27),"",'[3]POULE DE 3 '!Z27)</f>
        <v>8</v>
      </c>
      <c r="T18" s="231">
        <f>IF(ISBLANK(C18),"",'[3]POULE DE 3 '!AG27)</f>
        <v>1</v>
      </c>
      <c r="U18" s="211">
        <f>IF(ISERROR('[3]POULE DE 3 '!AH27),"",'[3]POULE DE 3 '!AH27)</f>
        <v>9</v>
      </c>
      <c r="V18" s="20"/>
    </row>
    <row r="19" spans="2:22" ht="45" customHeight="1" x14ac:dyDescent="0.3">
      <c r="B19" s="19"/>
      <c r="C19" s="36" t="str">
        <f>'[3]A RENSEIGNER'!C28</f>
        <v>R2</v>
      </c>
      <c r="D19" s="37"/>
      <c r="E19" s="38"/>
      <c r="F19" s="39"/>
      <c r="G19" s="40"/>
      <c r="H19" s="40">
        <f>'[3]POULE DE 3 '!J36</f>
        <v>2</v>
      </c>
      <c r="I19" s="40"/>
      <c r="J19" s="40"/>
      <c r="K19" s="40">
        <f>'[3]POULE DE 3 '!J44</f>
        <v>2</v>
      </c>
      <c r="L19" s="41"/>
      <c r="M19" s="213" t="s">
        <v>10</v>
      </c>
      <c r="N19" s="214"/>
      <c r="O19" s="215" t="s">
        <v>11</v>
      </c>
      <c r="P19" s="216"/>
      <c r="Q19" s="228"/>
      <c r="R19" s="231"/>
      <c r="S19" s="231"/>
      <c r="T19" s="231"/>
      <c r="U19" s="211"/>
      <c r="V19" s="20"/>
    </row>
    <row r="20" spans="2:22" ht="45" customHeight="1" thickBot="1" x14ac:dyDescent="0.35">
      <c r="B20" s="19"/>
      <c r="C20" s="42" t="str">
        <f>'[3]A RENSEIGNER'!D28</f>
        <v>ABASM</v>
      </c>
      <c r="D20" s="43"/>
      <c r="E20" s="44"/>
      <c r="F20" s="45"/>
      <c r="G20" s="46">
        <f>+'[3]POULE DE 3 '!I36</f>
        <v>2.2250000000000001</v>
      </c>
      <c r="H20" s="47"/>
      <c r="I20" s="47">
        <f>IF(ISBLANK('[3]POULE DE 3 '!G36),"",'[3]POULE DE 3 '!G36)</f>
        <v>17</v>
      </c>
      <c r="J20" s="46">
        <f>+'[3]POULE DE 3 '!I44</f>
        <v>3.125</v>
      </c>
      <c r="K20" s="47"/>
      <c r="L20" s="48">
        <f>IF(ISBLANK('[3]POULE DE 3 '!G44),"",'[3]POULE DE 3 '!G44)</f>
        <v>9</v>
      </c>
      <c r="M20" s="217">
        <f>IF('[3]POULE DE 3 '!U27=0,"",'[3]POULE DE 3 '!U27)</f>
        <v>3.125</v>
      </c>
      <c r="N20" s="218"/>
      <c r="O20" s="219">
        <f>IF('[3]POULE DE 3 '!V27=0,"",'[3]POULE DE 3 '!V27)</f>
        <v>17</v>
      </c>
      <c r="P20" s="220"/>
      <c r="Q20" s="229"/>
      <c r="R20" s="232"/>
      <c r="S20" s="232"/>
      <c r="T20" s="232"/>
      <c r="U20" s="212"/>
      <c r="V20" s="20"/>
    </row>
    <row r="21" spans="2:22" ht="60.75" customHeight="1" thickTop="1" thickBot="1" x14ac:dyDescent="0.35">
      <c r="B21" s="19"/>
      <c r="C21" s="21" t="s">
        <v>1</v>
      </c>
      <c r="D21" s="186" t="str">
        <f>D17</f>
        <v>DAIRE Eric</v>
      </c>
      <c r="E21" s="186"/>
      <c r="F21" s="186"/>
      <c r="G21" s="187" t="str">
        <f>G17</f>
        <v>PIVONET Françis</v>
      </c>
      <c r="H21" s="187"/>
      <c r="I21" s="187"/>
      <c r="J21" s="188" t="str">
        <f>J17</f>
        <v>LECLERC Michel</v>
      </c>
      <c r="K21" s="188"/>
      <c r="L21" s="189"/>
      <c r="M21" s="49" t="s">
        <v>2</v>
      </c>
      <c r="N21" s="221" t="s">
        <v>3</v>
      </c>
      <c r="O21" s="222"/>
      <c r="P21" s="50" t="s">
        <v>4</v>
      </c>
      <c r="Q21" s="24" t="s">
        <v>5</v>
      </c>
      <c r="R21" s="25" t="s">
        <v>6</v>
      </c>
      <c r="S21" s="26" t="s">
        <v>12</v>
      </c>
      <c r="T21" s="26" t="s">
        <v>8</v>
      </c>
      <c r="U21" s="27" t="s">
        <v>9</v>
      </c>
      <c r="V21" s="20"/>
    </row>
    <row r="22" spans="2:22" ht="43.95" customHeight="1" thickTop="1" x14ac:dyDescent="0.3">
      <c r="B22" s="19"/>
      <c r="C22" s="51" t="str">
        <f>IF(ISBLANK('[3]A RENSEIGNER'!B29),"",'[3]A RENSEIGNER'!B29)</f>
        <v>PIVONET Françis</v>
      </c>
      <c r="D22" s="52">
        <f>IF(ISBLANK('[3]POULE DE 3 '!E37),"",'[3]POULE DE 3 '!E37)</f>
        <v>59</v>
      </c>
      <c r="E22" s="52"/>
      <c r="F22" s="52">
        <f>IF(ISBLANK('[3]POULE DE 3 '!F37),"",'[3]POULE DE 3 '!F37)</f>
        <v>40</v>
      </c>
      <c r="G22" s="53"/>
      <c r="H22" s="54"/>
      <c r="I22" s="55"/>
      <c r="J22" s="52">
        <f>IF(ISBLANK('[3]POULE DE 3 '!E28),"",'[3]POULE DE 3 '!E28)</f>
        <v>54</v>
      </c>
      <c r="K22" s="52"/>
      <c r="L22" s="56">
        <f>IF(ISBLANK('[3]POULE DE 3 '!F28),"",'[3]POULE DE 3 '!F28)</f>
        <v>40</v>
      </c>
      <c r="M22" s="57">
        <f>IF('[3]POULE DE 3 '!R28=0,"",'[3]POULE DE 3 '!R28)</f>
        <v>113</v>
      </c>
      <c r="N22" s="196">
        <f>IF(ISERROR('[3]POULE DE 3 '!S28),"",'[3]POULE DE 3 '!S28)</f>
        <v>80</v>
      </c>
      <c r="O22" s="197"/>
      <c r="P22" s="58">
        <f>IF(ISERROR('[3]POULE DE 3 '!T28),"",'[3]POULE DE 3 '!T28)</f>
        <v>1.4125000000000001</v>
      </c>
      <c r="Q22" s="198">
        <f>IF(ISERROR('[3]POULE DE 3 '!W28),"",'[3]POULE DE 3 '!W28)</f>
        <v>2</v>
      </c>
      <c r="R22" s="200" t="str">
        <f>IF(ISERROR('[3]POULE DE 3 '!Y28),"",IF(ISBLANK('[3]A RENSEIGNER'!B29),"",IF('[3]POULE DE 3 '!Y28=1,'[3]POULE DE 3 '!Y28&amp;"er",'[3]POULE DE 3 '!Y28&amp;"ème")))</f>
        <v>2ème</v>
      </c>
      <c r="S22" s="201">
        <f>IF(ISERROR('[3]POULE DE 3 '!Z28),"",'[3]POULE DE 3 '!Z28)</f>
        <v>5</v>
      </c>
      <c r="T22" s="201">
        <f>+'[3]POULE DE 3 '!AG28</f>
        <v>0</v>
      </c>
      <c r="U22" s="203">
        <f>IF(ISERROR('[3]POULE DE 3 '!AH28),"",'[3]POULE DE 3 '!AH28)</f>
        <v>5</v>
      </c>
      <c r="V22" s="20"/>
    </row>
    <row r="23" spans="2:22" ht="43.95" customHeight="1" x14ac:dyDescent="0.3">
      <c r="B23" s="19"/>
      <c r="C23" s="59" t="str">
        <f>'[3]A RENSEIGNER'!C29</f>
        <v>R2</v>
      </c>
      <c r="D23" s="60"/>
      <c r="E23" s="60">
        <f>'[3]POULE DE 3 '!J37</f>
        <v>0</v>
      </c>
      <c r="F23" s="60"/>
      <c r="G23" s="61"/>
      <c r="H23" s="62"/>
      <c r="I23" s="63"/>
      <c r="J23" s="60"/>
      <c r="K23" s="60">
        <f>'[3]POULE DE 3 '!J28</f>
        <v>2</v>
      </c>
      <c r="L23" s="64"/>
      <c r="M23" s="205" t="s">
        <v>10</v>
      </c>
      <c r="N23" s="206"/>
      <c r="O23" s="65"/>
      <c r="P23" s="66" t="s">
        <v>11</v>
      </c>
      <c r="Q23" s="198"/>
      <c r="R23" s="201"/>
      <c r="S23" s="201"/>
      <c r="T23" s="201"/>
      <c r="U23" s="203"/>
      <c r="V23" s="20"/>
    </row>
    <row r="24" spans="2:22" ht="43.95" customHeight="1" thickBot="1" x14ac:dyDescent="0.35">
      <c r="B24" s="19"/>
      <c r="C24" s="67" t="str">
        <f>'[3]A RENSEIGNER'!D29</f>
        <v>ABASM</v>
      </c>
      <c r="D24" s="68">
        <f>+'[3]POULE DE 3 '!I37</f>
        <v>1.4750000000000001</v>
      </c>
      <c r="E24" s="69"/>
      <c r="F24" s="69">
        <f>IF(ISBLANK('[3]POULE DE 3 '!G37),"",'[3]POULE DE 3 '!G37)</f>
        <v>15</v>
      </c>
      <c r="G24" s="70"/>
      <c r="H24" s="71"/>
      <c r="I24" s="72"/>
      <c r="J24" s="68">
        <f>+'[3]POULE DE 3 '!I28</f>
        <v>1.35</v>
      </c>
      <c r="K24" s="69"/>
      <c r="L24" s="73">
        <f>IF(ISBLANK('[3]POULE DE 3 '!G28),"",'[3]POULE DE 3 '!G28)</f>
        <v>9</v>
      </c>
      <c r="M24" s="207">
        <f>IF('[3]POULE DE 3 '!U28=0,"",'[3]POULE DE 3 '!U28)</f>
        <v>1.35</v>
      </c>
      <c r="N24" s="208"/>
      <c r="O24" s="209">
        <f>IF('[3]POULE DE 3 '!V28=0,"",'[3]POULE DE 3 '!V28)</f>
        <v>15</v>
      </c>
      <c r="P24" s="210"/>
      <c r="Q24" s="199"/>
      <c r="R24" s="202"/>
      <c r="S24" s="202"/>
      <c r="T24" s="202"/>
      <c r="U24" s="204"/>
      <c r="V24" s="20"/>
    </row>
    <row r="25" spans="2:22" ht="60.75" customHeight="1" thickTop="1" thickBot="1" x14ac:dyDescent="0.35">
      <c r="B25" s="19"/>
      <c r="C25" s="21" t="s">
        <v>1</v>
      </c>
      <c r="D25" s="186" t="str">
        <f>$D$21</f>
        <v>DAIRE Eric</v>
      </c>
      <c r="E25" s="186"/>
      <c r="F25" s="186"/>
      <c r="G25" s="187" t="str">
        <f>$G$21</f>
        <v>PIVONET Françis</v>
      </c>
      <c r="H25" s="187"/>
      <c r="I25" s="187"/>
      <c r="J25" s="188" t="str">
        <f>$J$21</f>
        <v>LECLERC Michel</v>
      </c>
      <c r="K25" s="188"/>
      <c r="L25" s="189"/>
      <c r="M25" s="74" t="s">
        <v>2</v>
      </c>
      <c r="N25" s="190" t="s">
        <v>3</v>
      </c>
      <c r="O25" s="191"/>
      <c r="P25" s="75" t="s">
        <v>4</v>
      </c>
      <c r="Q25" s="24" t="s">
        <v>5</v>
      </c>
      <c r="R25" s="25" t="s">
        <v>6</v>
      </c>
      <c r="S25" s="26" t="s">
        <v>12</v>
      </c>
      <c r="T25" s="26" t="s">
        <v>8</v>
      </c>
      <c r="U25" s="27" t="s">
        <v>9</v>
      </c>
      <c r="V25" s="20"/>
    </row>
    <row r="26" spans="2:22" ht="46.95" customHeight="1" thickTop="1" x14ac:dyDescent="0.3">
      <c r="B26" s="19"/>
      <c r="C26" s="76" t="str">
        <f>IF(ISBLANK('[3]A RENSEIGNER'!B30),"",'[3]A RENSEIGNER'!B30)</f>
        <v>LECLERC Michel</v>
      </c>
      <c r="D26" s="77">
        <f>IF(ISBLANK('[3]POULE DE 3 '!E46),"",'[3]POULE DE 3 '!E46)</f>
        <v>66</v>
      </c>
      <c r="E26" s="77"/>
      <c r="F26" s="77">
        <f>+'[3]POULE DE 3 '!F46</f>
        <v>32</v>
      </c>
      <c r="G26" s="77">
        <f>IF(ISBLANK('[3]POULE DE 3 '!E29),"",'[3]POULE DE 3 '!E29)</f>
        <v>48</v>
      </c>
      <c r="H26" s="77"/>
      <c r="I26" s="77">
        <f>+'[3]POULE DE 3 '!F29</f>
        <v>40</v>
      </c>
      <c r="J26" s="78"/>
      <c r="K26" s="79"/>
      <c r="L26" s="80"/>
      <c r="M26" s="81">
        <f>IF('[3]POULE DE 3 '!R29=0,"",'[3]POULE DE 3 '!R29)</f>
        <v>114</v>
      </c>
      <c r="N26" s="192">
        <f>IF(ISERROR('[3]POULE DE 3 '!S29),"",'[3]POULE DE 3 '!S29)</f>
        <v>72</v>
      </c>
      <c r="O26" s="193"/>
      <c r="P26" s="82">
        <f>IF(ISERROR('[3]POULE DE 3 '!T29),"",'[3]POULE DE 3 '!T29)</f>
        <v>1.5833333333333333</v>
      </c>
      <c r="Q26" s="194">
        <f>IF(ISERROR('[3]POULE DE 3 '!W29),"",'[3]POULE DE 3 '!W29)</f>
        <v>0</v>
      </c>
      <c r="R26" s="173" t="str">
        <f>IF(ISERROR('[3]POULE DE 3 '!Y29),"",IF(ISBLANK('[3]A RENSEIGNER'!B30),"",IF('[3]POULE DE 3 '!Y29=1,'[3]POULE DE 3 '!Y29&amp;"er",'[3]POULE DE 3 '!Y29&amp;"ème")))</f>
        <v>3ème</v>
      </c>
      <c r="S26" s="174">
        <f>IF(ISERROR('[3]POULE DE 3 '!Z29),"",'[3]POULE DE 3 '!Z29)</f>
        <v>3</v>
      </c>
      <c r="T26" s="174">
        <f>+'[3]POULE DE 3 '!AG29</f>
        <v>0</v>
      </c>
      <c r="U26" s="176">
        <f>IF(ISERROR('[3]POULE DE 3 '!AH29),"",'[3]POULE DE 3 '!AH29)</f>
        <v>3</v>
      </c>
      <c r="V26" s="20"/>
    </row>
    <row r="27" spans="2:22" ht="46.95" customHeight="1" x14ac:dyDescent="0.3">
      <c r="B27" s="19"/>
      <c r="C27" s="83" t="str">
        <f>'[3]A RENSEIGNER'!C30</f>
        <v>R2</v>
      </c>
      <c r="D27" s="84"/>
      <c r="E27" s="84">
        <f>'[3]POULE DE 3 '!J46</f>
        <v>0</v>
      </c>
      <c r="F27" s="84"/>
      <c r="G27" s="84"/>
      <c r="H27" s="84">
        <f>'[3]POULE DE 3 '!J29</f>
        <v>0</v>
      </c>
      <c r="I27" s="84"/>
      <c r="J27" s="85"/>
      <c r="K27" s="86"/>
      <c r="L27" s="87"/>
      <c r="M27" s="178" t="s">
        <v>10</v>
      </c>
      <c r="N27" s="179"/>
      <c r="O27" s="180" t="s">
        <v>11</v>
      </c>
      <c r="P27" s="181"/>
      <c r="Q27" s="194"/>
      <c r="R27" s="174"/>
      <c r="S27" s="174"/>
      <c r="T27" s="174"/>
      <c r="U27" s="176"/>
      <c r="V27" s="20"/>
    </row>
    <row r="28" spans="2:22" ht="46.95" customHeight="1" thickBot="1" x14ac:dyDescent="0.35">
      <c r="B28" s="19"/>
      <c r="C28" s="88" t="str">
        <f>'[3]A RENSEIGNER'!D30</f>
        <v>ABASM</v>
      </c>
      <c r="D28" s="89">
        <f>+'[3]POULE DE 3 '!I46</f>
        <v>2.0625</v>
      </c>
      <c r="E28" s="90"/>
      <c r="F28" s="90">
        <f>IF(ISBLANK('[3]POULE DE 3 '!G46),"",'[3]POULE DE 3 '!G46)</f>
        <v>9</v>
      </c>
      <c r="G28" s="89">
        <f>+'[3]POULE DE 3 '!I29</f>
        <v>1.2</v>
      </c>
      <c r="H28" s="90"/>
      <c r="I28" s="90">
        <f>IF(ISBLANK('[3]POULE DE 3 '!G29),"",'[3]POULE DE 3 '!G29)</f>
        <v>6</v>
      </c>
      <c r="J28" s="91"/>
      <c r="K28" s="92"/>
      <c r="L28" s="93"/>
      <c r="M28" s="182" t="str">
        <f>IF('[3]POULE DE 3 '!U29=0,"",'[3]POULE DE 3 '!U29)</f>
        <v/>
      </c>
      <c r="N28" s="183"/>
      <c r="O28" s="184">
        <f>IF('[3]POULE DE 3 '!V29=0,"",'[3]POULE DE 3 '!V29)</f>
        <v>9</v>
      </c>
      <c r="P28" s="185"/>
      <c r="Q28" s="195"/>
      <c r="R28" s="175"/>
      <c r="S28" s="175"/>
      <c r="T28" s="175"/>
      <c r="U28" s="177"/>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867FB-F61D-4EAE-8F9E-97EE510A066F}">
  <sheetPr>
    <tabColor theme="3" tint="0.39997558519241921"/>
    <pageSetUpPr fitToPage="1"/>
  </sheetPr>
  <dimension ref="B1:V31"/>
  <sheetViews>
    <sheetView showGridLines="0" topLeftCell="A6"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233">
        <f>'[2]A RENSEIGNER'!$C$11</f>
        <v>44605</v>
      </c>
      <c r="D3" s="233"/>
      <c r="E3" s="233"/>
      <c r="F3" s="233"/>
      <c r="G3" s="233"/>
      <c r="H3" s="233"/>
      <c r="I3" s="233"/>
      <c r="J3" s="233"/>
      <c r="K3" s="233"/>
      <c r="L3" s="233"/>
      <c r="M3" s="233"/>
      <c r="N3" s="233"/>
      <c r="O3" s="233"/>
      <c r="P3" s="233"/>
      <c r="Q3" s="233"/>
      <c r="R3" s="233"/>
      <c r="S3" s="233"/>
      <c r="T3" s="233"/>
      <c r="U3" s="233"/>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223" t="str">
        <f>'[2]A RENSEIGNER'!$C$12</f>
        <v>LIVRY</v>
      </c>
      <c r="D5" s="223"/>
      <c r="E5" s="223"/>
      <c r="F5" s="223"/>
      <c r="G5" s="223"/>
      <c r="H5" s="223"/>
      <c r="I5" s="223"/>
      <c r="J5" s="223"/>
      <c r="K5" s="223"/>
      <c r="L5" s="223"/>
      <c r="M5" s="223"/>
      <c r="N5" s="223"/>
      <c r="O5" s="223"/>
      <c r="P5" s="223"/>
      <c r="Q5" s="223"/>
      <c r="R5" s="223"/>
      <c r="S5" s="223"/>
      <c r="T5" s="223"/>
      <c r="U5" s="223"/>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223" t="str">
        <f>"MODE DE JEU"&amp;"  "&amp;'[2]A RENSEIGNER'!$C$16</f>
        <v>MODE DE JEU  LIBRE</v>
      </c>
      <c r="D7" s="223"/>
      <c r="E7" s="223"/>
      <c r="F7" s="223"/>
      <c r="G7" s="223"/>
      <c r="H7" s="223"/>
      <c r="I7" s="223"/>
      <c r="J7" s="223"/>
      <c r="K7" s="223"/>
      <c r="L7" s="223"/>
      <c r="M7" s="223"/>
      <c r="N7" s="223"/>
      <c r="O7" s="223"/>
      <c r="P7" s="223"/>
      <c r="Q7" s="223"/>
      <c r="R7" s="223"/>
      <c r="S7" s="223"/>
      <c r="T7" s="223"/>
      <c r="U7" s="223"/>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223" t="str">
        <f>"CATEGORIE"&amp;"  "&amp;'[2]A RENSEIGNER'!$C$17</f>
        <v>CATEGORIE  R2</v>
      </c>
      <c r="D9" s="223"/>
      <c r="E9" s="223"/>
      <c r="F9" s="223"/>
      <c r="G9" s="223"/>
      <c r="H9" s="223"/>
      <c r="I9" s="223"/>
      <c r="J9" s="223"/>
      <c r="K9" s="223"/>
      <c r="L9" s="223"/>
      <c r="M9" s="223"/>
      <c r="N9" s="223"/>
      <c r="O9" s="223"/>
      <c r="P9" s="223"/>
      <c r="Q9" s="223"/>
      <c r="R9" s="223"/>
      <c r="S9" s="223"/>
      <c r="T9" s="223"/>
      <c r="U9" s="223"/>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223" t="str">
        <f>"TOURNOI N°"&amp;"  "&amp;'[2]A RENSEIGNER'!$C$14</f>
        <v>TOURNOI N°  2</v>
      </c>
      <c r="D11" s="223"/>
      <c r="E11" s="223"/>
      <c r="F11" s="223"/>
      <c r="G11" s="223"/>
      <c r="H11" s="223"/>
      <c r="I11" s="223"/>
      <c r="J11" s="223"/>
      <c r="K11" s="223"/>
      <c r="L11" s="223"/>
      <c r="M11" s="223"/>
      <c r="N11" s="223"/>
      <c r="O11" s="223"/>
      <c r="P11" s="223"/>
      <c r="Q11" s="223"/>
      <c r="R11" s="223"/>
      <c r="S11" s="223"/>
      <c r="T11" s="223"/>
      <c r="U11" s="223"/>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223" t="str">
        <f>"POULE n°"&amp;"  "&amp;'[2]A RENSEIGNER'!$C$15</f>
        <v>POULE n°  1</v>
      </c>
      <c r="D13" s="223"/>
      <c r="E13" s="223"/>
      <c r="F13" s="223"/>
      <c r="G13" s="223"/>
      <c r="H13" s="223"/>
      <c r="I13" s="223"/>
      <c r="J13" s="223"/>
      <c r="K13" s="223"/>
      <c r="L13" s="223"/>
      <c r="M13" s="223"/>
      <c r="N13" s="223"/>
      <c r="O13" s="223"/>
      <c r="P13" s="223"/>
      <c r="Q13" s="223"/>
      <c r="R13" s="223"/>
      <c r="S13" s="223"/>
      <c r="T13" s="223"/>
      <c r="U13" s="223"/>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223" t="s">
        <v>0</v>
      </c>
      <c r="D15" s="223"/>
      <c r="E15" s="223"/>
      <c r="F15" s="223"/>
      <c r="G15" s="223"/>
      <c r="H15" s="223"/>
      <c r="I15" s="223"/>
      <c r="J15" s="223"/>
      <c r="K15" s="223"/>
      <c r="L15" s="223"/>
      <c r="M15" s="223"/>
      <c r="N15" s="223"/>
      <c r="O15" s="223"/>
      <c r="P15" s="223"/>
      <c r="Q15" s="223"/>
      <c r="R15" s="223"/>
      <c r="S15" s="223"/>
      <c r="T15" s="223"/>
      <c r="U15" s="223"/>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86" t="str">
        <f>C18</f>
        <v>CHAMPY Philippe</v>
      </c>
      <c r="E17" s="186"/>
      <c r="F17" s="186"/>
      <c r="G17" s="187" t="str">
        <f>C22</f>
        <v>PEYROLE Philippe</v>
      </c>
      <c r="H17" s="187"/>
      <c r="I17" s="187"/>
      <c r="J17" s="188" t="str">
        <f>C26</f>
        <v>BEAUCHER Alain</v>
      </c>
      <c r="K17" s="188"/>
      <c r="L17" s="189"/>
      <c r="M17" s="22" t="s">
        <v>2</v>
      </c>
      <c r="N17" s="224" t="s">
        <v>3</v>
      </c>
      <c r="O17" s="225"/>
      <c r="P17" s="23" t="s">
        <v>4</v>
      </c>
      <c r="Q17" s="24" t="s">
        <v>5</v>
      </c>
      <c r="R17" s="25" t="s">
        <v>6</v>
      </c>
      <c r="S17" s="26" t="s">
        <v>7</v>
      </c>
      <c r="T17" s="26" t="s">
        <v>8</v>
      </c>
      <c r="U17" s="27" t="s">
        <v>9</v>
      </c>
      <c r="V17" s="20"/>
    </row>
    <row r="18" spans="2:22" ht="45" customHeight="1" thickTop="1" x14ac:dyDescent="0.3">
      <c r="B18" s="19"/>
      <c r="C18" s="28" t="str">
        <f>IF(ISBLANK('[2]A RENSEIGNER'!B28),"",'[2]A RENSEIGNER'!B28)</f>
        <v>CHAMPY Philippe</v>
      </c>
      <c r="D18" s="29"/>
      <c r="E18" s="30"/>
      <c r="F18" s="31"/>
      <c r="G18" s="32">
        <f>IF(ISBLANK('[2]POULE DE 3 '!E36),"",'[2]POULE DE 3 '!E36)</f>
        <v>60</v>
      </c>
      <c r="H18" s="32"/>
      <c r="I18" s="32">
        <f>IF(ISBLANK('[2]POULE DE 3 '!F36),"",'[2]POULE DE 3 '!F36)</f>
        <v>39</v>
      </c>
      <c r="J18" s="32">
        <f>IF(ISBLANK('[2]POULE DE 3 '!E44),"",'[2]POULE DE 3 '!E44)</f>
        <v>49</v>
      </c>
      <c r="K18" s="32"/>
      <c r="L18" s="33">
        <f>IF(ISBLANK('[2]POULE DE 3 '!F44),"",'[2]POULE DE 3 '!F44)</f>
        <v>22</v>
      </c>
      <c r="M18" s="34">
        <f>IF('[2]POULE DE 3 '!R27=0,"",'[2]POULE DE 3 '!R27)</f>
        <v>109</v>
      </c>
      <c r="N18" s="226">
        <f>IF('[2]POULE DE 3 '!S27=0,"",'[2]POULE DE 3 '!S27)</f>
        <v>61</v>
      </c>
      <c r="O18" s="227"/>
      <c r="P18" s="35">
        <f>IF(ISERROR('[2]POULE DE 3 '!T27),"",'[2]POULE DE 3 '!T27)</f>
        <v>1.7868852459016393</v>
      </c>
      <c r="Q18" s="228">
        <f>IF(ISERROR('[2]POULE DE 3 '!W27),"",'[2]POULE DE 3 '!W27)</f>
        <v>0</v>
      </c>
      <c r="R18" s="230" t="str">
        <f>IF(ISERROR('[2]POULE DE 3 '!Y27),"",IF(ISBLANK('[2]A RENSEIGNER'!B28),"",IF('[2]POULE DE 3 '!Y27=1,'[2]POULE DE 3 '!Y27&amp;"er",'[2]POULE DE 3 '!Y27&amp;"ème")))</f>
        <v>3ème</v>
      </c>
      <c r="S18" s="231">
        <f>IF(ISERROR('[2]POULE DE 3 '!Z27),"",'[2]POULE DE 3 '!Z27)</f>
        <v>3</v>
      </c>
      <c r="T18" s="231">
        <f>IF(ISBLANK(C18),"",'[2]POULE DE 3 '!AG27)</f>
        <v>0</v>
      </c>
      <c r="U18" s="211">
        <f>IF(ISERROR('[2]POULE DE 3 '!AH27),"",'[2]POULE DE 3 '!AH27)</f>
        <v>3</v>
      </c>
      <c r="V18" s="20"/>
    </row>
    <row r="19" spans="2:22" ht="45" customHeight="1" x14ac:dyDescent="0.3">
      <c r="B19" s="19"/>
      <c r="C19" s="36" t="str">
        <f>'[2]A RENSEIGNER'!C28</f>
        <v>R2</v>
      </c>
      <c r="D19" s="37"/>
      <c r="E19" s="38"/>
      <c r="F19" s="39"/>
      <c r="G19" s="40"/>
      <c r="H19" s="40">
        <f>'[2]POULE DE 3 '!J36</f>
        <v>0</v>
      </c>
      <c r="I19" s="40"/>
      <c r="J19" s="40"/>
      <c r="K19" s="40">
        <f>'[2]POULE DE 3 '!J44</f>
        <v>0</v>
      </c>
      <c r="L19" s="41"/>
      <c r="M19" s="213" t="s">
        <v>10</v>
      </c>
      <c r="N19" s="214"/>
      <c r="O19" s="215" t="s">
        <v>11</v>
      </c>
      <c r="P19" s="216"/>
      <c r="Q19" s="228"/>
      <c r="R19" s="231"/>
      <c r="S19" s="231"/>
      <c r="T19" s="231"/>
      <c r="U19" s="211"/>
      <c r="V19" s="20"/>
    </row>
    <row r="20" spans="2:22" ht="45" customHeight="1" thickBot="1" x14ac:dyDescent="0.35">
      <c r="B20" s="19"/>
      <c r="C20" s="42" t="str">
        <f>'[2]A RENSEIGNER'!D28</f>
        <v>ABASM</v>
      </c>
      <c r="D20" s="43"/>
      <c r="E20" s="44"/>
      <c r="F20" s="45"/>
      <c r="G20" s="46">
        <f>+'[2]POULE DE 3 '!I36</f>
        <v>1.5384615384615385</v>
      </c>
      <c r="H20" s="47"/>
      <c r="I20" s="47">
        <f>IF(ISBLANK('[2]POULE DE 3 '!G36),"",'[2]POULE DE 3 '!G36)</f>
        <v>6</v>
      </c>
      <c r="J20" s="46">
        <f>+'[2]POULE DE 3 '!I44</f>
        <v>2.2272727272727271</v>
      </c>
      <c r="K20" s="47"/>
      <c r="L20" s="48" t="str">
        <f>IF(ISBLANK('[2]POULE DE 3 '!G44),"",'[2]POULE DE 3 '!G44)</f>
        <v/>
      </c>
      <c r="M20" s="217" t="str">
        <f>IF('[2]POULE DE 3 '!U27=0,"",'[2]POULE DE 3 '!U27)</f>
        <v/>
      </c>
      <c r="N20" s="218"/>
      <c r="O20" s="219">
        <f>IF('[2]POULE DE 3 '!V27=0,"",'[2]POULE DE 3 '!V27)</f>
        <v>6</v>
      </c>
      <c r="P20" s="220"/>
      <c r="Q20" s="229"/>
      <c r="R20" s="232"/>
      <c r="S20" s="232"/>
      <c r="T20" s="232"/>
      <c r="U20" s="212"/>
      <c r="V20" s="20"/>
    </row>
    <row r="21" spans="2:22" ht="60.75" customHeight="1" thickTop="1" thickBot="1" x14ac:dyDescent="0.35">
      <c r="B21" s="19"/>
      <c r="C21" s="21" t="s">
        <v>1</v>
      </c>
      <c r="D21" s="186" t="str">
        <f>D17</f>
        <v>CHAMPY Philippe</v>
      </c>
      <c r="E21" s="186"/>
      <c r="F21" s="186"/>
      <c r="G21" s="187" t="str">
        <f>G17</f>
        <v>PEYROLE Philippe</v>
      </c>
      <c r="H21" s="187"/>
      <c r="I21" s="187"/>
      <c r="J21" s="188" t="str">
        <f>J17</f>
        <v>BEAUCHER Alain</v>
      </c>
      <c r="K21" s="188"/>
      <c r="L21" s="189"/>
      <c r="M21" s="49" t="s">
        <v>2</v>
      </c>
      <c r="N21" s="221" t="s">
        <v>3</v>
      </c>
      <c r="O21" s="222"/>
      <c r="P21" s="50" t="s">
        <v>4</v>
      </c>
      <c r="Q21" s="24" t="s">
        <v>5</v>
      </c>
      <c r="R21" s="25" t="s">
        <v>6</v>
      </c>
      <c r="S21" s="26" t="s">
        <v>12</v>
      </c>
      <c r="T21" s="26" t="s">
        <v>8</v>
      </c>
      <c r="U21" s="27" t="s">
        <v>9</v>
      </c>
      <c r="V21" s="20"/>
    </row>
    <row r="22" spans="2:22" ht="43.95" customHeight="1" thickTop="1" x14ac:dyDescent="0.3">
      <c r="B22" s="19"/>
      <c r="C22" s="51" t="str">
        <f>IF(ISBLANK('[2]A RENSEIGNER'!B29),"",'[2]A RENSEIGNER'!B29)</f>
        <v>PEYROLE Philippe</v>
      </c>
      <c r="D22" s="52">
        <f>IF(ISBLANK('[2]POULE DE 3 '!E37),"",'[2]POULE DE 3 '!E37)</f>
        <v>100</v>
      </c>
      <c r="E22" s="52"/>
      <c r="F22" s="52">
        <f>IF(ISBLANK('[2]POULE DE 3 '!F37),"",'[2]POULE DE 3 '!F37)</f>
        <v>39</v>
      </c>
      <c r="G22" s="53"/>
      <c r="H22" s="54"/>
      <c r="I22" s="55"/>
      <c r="J22" s="52">
        <f>IF(ISBLANK('[2]POULE DE 3 '!E28),"",'[2]POULE DE 3 '!E28)</f>
        <v>78</v>
      </c>
      <c r="K22" s="52"/>
      <c r="L22" s="56">
        <f>IF(ISBLANK('[2]POULE DE 3 '!F28),"",'[2]POULE DE 3 '!F28)</f>
        <v>28</v>
      </c>
      <c r="M22" s="57">
        <f>IF('[2]POULE DE 3 '!R28=0,"",'[2]POULE DE 3 '!R28)</f>
        <v>178</v>
      </c>
      <c r="N22" s="196">
        <f>IF(ISERROR('[2]POULE DE 3 '!S28),"",'[2]POULE DE 3 '!S28)</f>
        <v>67</v>
      </c>
      <c r="O22" s="197"/>
      <c r="P22" s="58">
        <f>IF(ISERROR('[2]POULE DE 3 '!T28),"",'[2]POULE DE 3 '!T28)</f>
        <v>2.6567164179104479</v>
      </c>
      <c r="Q22" s="198">
        <f>IF(ISERROR('[2]POULE DE 3 '!W28),"",'[2]POULE DE 3 '!W28)</f>
        <v>2</v>
      </c>
      <c r="R22" s="200" t="str">
        <f>IF(ISERROR('[2]POULE DE 3 '!Y28),"",IF(ISBLANK('[2]A RENSEIGNER'!B29),"",IF('[2]POULE DE 3 '!Y28=1,'[2]POULE DE 3 '!Y28&amp;"er",'[2]POULE DE 3 '!Y28&amp;"ème")))</f>
        <v>2ème</v>
      </c>
      <c r="S22" s="201">
        <f>IF(ISERROR('[2]POULE DE 3 '!Z28),"",'[2]POULE DE 3 '!Z28)</f>
        <v>5</v>
      </c>
      <c r="T22" s="201">
        <f>+'[2]POULE DE 3 '!AG28</f>
        <v>1</v>
      </c>
      <c r="U22" s="203">
        <f>IF(ISERROR('[2]POULE DE 3 '!AH28),"",'[2]POULE DE 3 '!AH28)</f>
        <v>6</v>
      </c>
      <c r="V22" s="20"/>
    </row>
    <row r="23" spans="2:22" ht="43.95" customHeight="1" x14ac:dyDescent="0.3">
      <c r="B23" s="19"/>
      <c r="C23" s="59" t="str">
        <f>'[2]A RENSEIGNER'!C29</f>
        <v>R2</v>
      </c>
      <c r="D23" s="60"/>
      <c r="E23" s="60">
        <f>'[2]POULE DE 3 '!J37</f>
        <v>2</v>
      </c>
      <c r="F23" s="60"/>
      <c r="G23" s="61"/>
      <c r="H23" s="62"/>
      <c r="I23" s="63"/>
      <c r="J23" s="60"/>
      <c r="K23" s="60">
        <f>'[2]POULE DE 3 '!J28</f>
        <v>0</v>
      </c>
      <c r="L23" s="64"/>
      <c r="M23" s="205" t="s">
        <v>10</v>
      </c>
      <c r="N23" s="206"/>
      <c r="O23" s="65"/>
      <c r="P23" s="66" t="s">
        <v>11</v>
      </c>
      <c r="Q23" s="198"/>
      <c r="R23" s="201"/>
      <c r="S23" s="201"/>
      <c r="T23" s="201"/>
      <c r="U23" s="203"/>
      <c r="V23" s="20"/>
    </row>
    <row r="24" spans="2:22" ht="43.95" customHeight="1" thickBot="1" x14ac:dyDescent="0.35">
      <c r="B24" s="19"/>
      <c r="C24" s="67" t="str">
        <f>'[2]A RENSEIGNER'!D29</f>
        <v>LIVRY</v>
      </c>
      <c r="D24" s="68">
        <f>+'[2]POULE DE 3 '!I37</f>
        <v>2.5641025641025643</v>
      </c>
      <c r="E24" s="69"/>
      <c r="F24" s="69">
        <f>IF(ISBLANK('[2]POULE DE 3 '!G37),"",'[2]POULE DE 3 '!G37)</f>
        <v>22</v>
      </c>
      <c r="G24" s="70"/>
      <c r="H24" s="71"/>
      <c r="I24" s="72"/>
      <c r="J24" s="68">
        <f>+'[2]POULE DE 3 '!I28</f>
        <v>2.7857142857142856</v>
      </c>
      <c r="K24" s="69"/>
      <c r="L24" s="73">
        <f>IF(ISBLANK('[2]POULE DE 3 '!G28),"",'[2]POULE DE 3 '!G28)</f>
        <v>24</v>
      </c>
      <c r="M24" s="207">
        <f>IF('[2]POULE DE 3 '!U28=0,"",'[2]POULE DE 3 '!U28)</f>
        <v>2.5641025641025643</v>
      </c>
      <c r="N24" s="208"/>
      <c r="O24" s="209">
        <f>IF('[2]POULE DE 3 '!V28=0,"",'[2]POULE DE 3 '!V28)</f>
        <v>24</v>
      </c>
      <c r="P24" s="210"/>
      <c r="Q24" s="199"/>
      <c r="R24" s="202"/>
      <c r="S24" s="202"/>
      <c r="T24" s="202"/>
      <c r="U24" s="204"/>
      <c r="V24" s="20"/>
    </row>
    <row r="25" spans="2:22" ht="60.75" customHeight="1" thickTop="1" thickBot="1" x14ac:dyDescent="0.35">
      <c r="B25" s="19"/>
      <c r="C25" s="21" t="s">
        <v>1</v>
      </c>
      <c r="D25" s="186" t="str">
        <f>$D$21</f>
        <v>CHAMPY Philippe</v>
      </c>
      <c r="E25" s="186"/>
      <c r="F25" s="186"/>
      <c r="G25" s="187" t="str">
        <f>$G$21</f>
        <v>PEYROLE Philippe</v>
      </c>
      <c r="H25" s="187"/>
      <c r="I25" s="187"/>
      <c r="J25" s="188" t="str">
        <f>$J$21</f>
        <v>BEAUCHER Alain</v>
      </c>
      <c r="K25" s="188"/>
      <c r="L25" s="189"/>
      <c r="M25" s="74" t="s">
        <v>2</v>
      </c>
      <c r="N25" s="190" t="s">
        <v>3</v>
      </c>
      <c r="O25" s="191"/>
      <c r="P25" s="75" t="s">
        <v>4</v>
      </c>
      <c r="Q25" s="24" t="s">
        <v>5</v>
      </c>
      <c r="R25" s="25" t="s">
        <v>6</v>
      </c>
      <c r="S25" s="26" t="s">
        <v>12</v>
      </c>
      <c r="T25" s="26" t="s">
        <v>8</v>
      </c>
      <c r="U25" s="27" t="s">
        <v>9</v>
      </c>
      <c r="V25" s="20"/>
    </row>
    <row r="26" spans="2:22" ht="46.95" customHeight="1" thickTop="1" x14ac:dyDescent="0.3">
      <c r="B26" s="19"/>
      <c r="C26" s="76" t="str">
        <f>IF(ISBLANK('[2]A RENSEIGNER'!B30),"",'[2]A RENSEIGNER'!B30)</f>
        <v>BEAUCHER Alain</v>
      </c>
      <c r="D26" s="77">
        <f>IF(ISBLANK('[2]POULE DE 3 '!E46),"",'[2]POULE DE 3 '!E46)</f>
        <v>100</v>
      </c>
      <c r="E26" s="77"/>
      <c r="F26" s="77">
        <f>+'[2]POULE DE 3 '!F46</f>
        <v>22</v>
      </c>
      <c r="G26" s="77">
        <f>IF(ISBLANK('[2]POULE DE 3 '!E29),"",'[2]POULE DE 3 '!E29)</f>
        <v>100</v>
      </c>
      <c r="H26" s="77"/>
      <c r="I26" s="77">
        <f>+'[2]POULE DE 3 '!F29</f>
        <v>28</v>
      </c>
      <c r="J26" s="78"/>
      <c r="K26" s="79"/>
      <c r="L26" s="80"/>
      <c r="M26" s="81">
        <f>IF('[2]POULE DE 3 '!R29=0,"",'[2]POULE DE 3 '!R29)</f>
        <v>200</v>
      </c>
      <c r="N26" s="192">
        <f>IF(ISERROR('[2]POULE DE 3 '!S29),"",'[2]POULE DE 3 '!S29)</f>
        <v>50</v>
      </c>
      <c r="O26" s="193"/>
      <c r="P26" s="82">
        <f>IF(ISERROR('[2]POULE DE 3 '!T29),"",'[2]POULE DE 3 '!T29)</f>
        <v>4</v>
      </c>
      <c r="Q26" s="194">
        <f>IF(ISERROR('[2]POULE DE 3 '!W29),"",'[2]POULE DE 3 '!W29)</f>
        <v>4</v>
      </c>
      <c r="R26" s="173" t="str">
        <f>IF(ISERROR('[2]POULE DE 3 '!Y29),"",IF(ISBLANK('[2]A RENSEIGNER'!B30),"",IF('[2]POULE DE 3 '!Y29=1,'[2]POULE DE 3 '!Y29&amp;"er",'[2]POULE DE 3 '!Y29&amp;"ème")))</f>
        <v>1er</v>
      </c>
      <c r="S26" s="174">
        <f>IF(ISERROR('[2]POULE DE 3 '!Z29),"",'[2]POULE DE 3 '!Z29)</f>
        <v>8</v>
      </c>
      <c r="T26" s="174">
        <f>+'[2]POULE DE 3 '!AG29</f>
        <v>3</v>
      </c>
      <c r="U26" s="176">
        <f>IF(ISERROR('[2]POULE DE 3 '!AH29),"",'[2]POULE DE 3 '!AH29)</f>
        <v>11</v>
      </c>
      <c r="V26" s="20"/>
    </row>
    <row r="27" spans="2:22" ht="46.95" customHeight="1" x14ac:dyDescent="0.3">
      <c r="B27" s="19"/>
      <c r="C27" s="83" t="str">
        <f>'[2]A RENSEIGNER'!C30</f>
        <v>R2</v>
      </c>
      <c r="D27" s="84"/>
      <c r="E27" s="84">
        <f>'[2]POULE DE 3 '!J46</f>
        <v>2</v>
      </c>
      <c r="F27" s="84"/>
      <c r="G27" s="84"/>
      <c r="H27" s="84">
        <f>'[2]POULE DE 3 '!J29</f>
        <v>2</v>
      </c>
      <c r="I27" s="84"/>
      <c r="J27" s="85"/>
      <c r="K27" s="86"/>
      <c r="L27" s="87"/>
      <c r="M27" s="178" t="s">
        <v>10</v>
      </c>
      <c r="N27" s="179"/>
      <c r="O27" s="180" t="s">
        <v>11</v>
      </c>
      <c r="P27" s="181"/>
      <c r="Q27" s="194"/>
      <c r="R27" s="174"/>
      <c r="S27" s="174"/>
      <c r="T27" s="174"/>
      <c r="U27" s="176"/>
      <c r="V27" s="20"/>
    </row>
    <row r="28" spans="2:22" ht="46.95" customHeight="1" thickBot="1" x14ac:dyDescent="0.35">
      <c r="B28" s="19"/>
      <c r="C28" s="88" t="str">
        <f>'[2]A RENSEIGNER'!D30</f>
        <v>LIVRY</v>
      </c>
      <c r="D28" s="89">
        <f>+'[2]POULE DE 3 '!I46</f>
        <v>4.5454545454545459</v>
      </c>
      <c r="E28" s="90"/>
      <c r="F28" s="90" t="str">
        <f>IF(ISBLANK('[2]POULE DE 3 '!G46),"",'[2]POULE DE 3 '!G46)</f>
        <v/>
      </c>
      <c r="G28" s="89">
        <f>+'[2]POULE DE 3 '!I29</f>
        <v>3.5714285714285716</v>
      </c>
      <c r="H28" s="90"/>
      <c r="I28" s="90">
        <f>IF(ISBLANK('[2]POULE DE 3 '!G29),"",'[2]POULE DE 3 '!G29)</f>
        <v>13</v>
      </c>
      <c r="J28" s="91"/>
      <c r="K28" s="92"/>
      <c r="L28" s="93"/>
      <c r="M28" s="182">
        <f>IF('[2]POULE DE 3 '!U29=0,"",'[2]POULE DE 3 '!U29)</f>
        <v>4.5454545454545459</v>
      </c>
      <c r="N28" s="183"/>
      <c r="O28" s="184">
        <f>IF('[2]POULE DE 3 '!V29=0,"",'[2]POULE DE 3 '!V29)</f>
        <v>13</v>
      </c>
      <c r="P28" s="185"/>
      <c r="Q28" s="195"/>
      <c r="R28" s="175"/>
      <c r="S28" s="175"/>
      <c r="T28" s="175"/>
      <c r="U28" s="177"/>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Rank</vt:lpstr>
      <vt:lpstr>RESULTATS  POULE DE  3 (2)</vt:lpstr>
      <vt:lpstr>RESULTATS  POULE DE  3</vt:lpstr>
      <vt:lpstr>Rank!NomPrenLicenCateg</vt:lpstr>
      <vt:lpstr>Rank!Zone_d_impression</vt:lpstr>
      <vt:lpstr>'RESULTATS  POULE DE  3'!Zone_d_impression</vt:lpstr>
      <vt:lpstr>'RESULTATS  POULE DE  3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balendar eric</cp:lastModifiedBy>
  <dcterms:created xsi:type="dcterms:W3CDTF">2021-11-03T13:40:57Z</dcterms:created>
  <dcterms:modified xsi:type="dcterms:W3CDTF">2022-02-19T12:15:31Z</dcterms:modified>
</cp:coreProperties>
</file>