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ison 21.22\Competitions 2021-2022\LIBRE N3\T1 Livry\"/>
    </mc:Choice>
  </mc:AlternateContent>
  <xr:revisionPtr revIDLastSave="0" documentId="13_ncr:1_{F995CC1F-446E-46CE-995F-C7A961A759D9}" xr6:coauthVersionLast="47" xr6:coauthVersionMax="47" xr10:uidLastSave="{00000000-0000-0000-0000-000000000000}"/>
  <bookViews>
    <workbookView xWindow="-108" yWindow="-108" windowWidth="20376" windowHeight="12216" xr2:uid="{A75A4E78-BCDF-4975-843C-15763A8879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2" i="1" l="1"/>
  <c r="X52" i="1"/>
  <c r="T52" i="1"/>
  <c r="P52" i="1"/>
  <c r="N52" i="1"/>
  <c r="B52" i="1"/>
  <c r="A52" i="1"/>
  <c r="AC51" i="1"/>
  <c r="X51" i="1"/>
  <c r="T51" i="1"/>
  <c r="P51" i="1"/>
  <c r="N51" i="1"/>
  <c r="B51" i="1"/>
  <c r="A51" i="1" s="1"/>
  <c r="AC50" i="1"/>
  <c r="X50" i="1"/>
  <c r="T50" i="1"/>
  <c r="P50" i="1"/>
  <c r="N50" i="1"/>
  <c r="B50" i="1"/>
  <c r="A50" i="1"/>
  <c r="AC49" i="1"/>
  <c r="X49" i="1"/>
  <c r="T49" i="1"/>
  <c r="P49" i="1"/>
  <c r="N49" i="1"/>
  <c r="B49" i="1"/>
  <c r="A49" i="1" s="1"/>
  <c r="AC48" i="1"/>
  <c r="X48" i="1"/>
  <c r="T48" i="1"/>
  <c r="P48" i="1"/>
  <c r="N48" i="1"/>
  <c r="B48" i="1"/>
  <c r="A48" i="1"/>
  <c r="AC47" i="1"/>
  <c r="X47" i="1"/>
  <c r="T47" i="1"/>
  <c r="P47" i="1"/>
  <c r="N47" i="1"/>
  <c r="B47" i="1"/>
  <c r="A47" i="1" s="1"/>
  <c r="AC46" i="1"/>
  <c r="X46" i="1"/>
  <c r="T46" i="1"/>
  <c r="P46" i="1"/>
  <c r="N46" i="1"/>
  <c r="B46" i="1"/>
  <c r="A46" i="1"/>
  <c r="AC45" i="1"/>
  <c r="X45" i="1"/>
  <c r="T45" i="1"/>
  <c r="P45" i="1"/>
  <c r="N45" i="1"/>
  <c r="B45" i="1"/>
  <c r="A45" i="1" s="1"/>
  <c r="Z43" i="1"/>
  <c r="AD41" i="1"/>
  <c r="AB41" i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D41" i="1"/>
  <c r="B41" i="1"/>
  <c r="A41" i="1"/>
  <c r="X40" i="1"/>
  <c r="V40" i="1"/>
  <c r="U40" i="1"/>
  <c r="S40" i="1"/>
  <c r="R40" i="1"/>
  <c r="P40" i="1"/>
  <c r="O40" i="1"/>
  <c r="M40" i="1"/>
  <c r="L40" i="1"/>
  <c r="J40" i="1"/>
  <c r="I40" i="1"/>
  <c r="G40" i="1"/>
  <c r="F40" i="1"/>
  <c r="D40" i="1"/>
  <c r="B40" i="1"/>
  <c r="AB39" i="1"/>
  <c r="X39" i="1"/>
  <c r="U39" i="1"/>
  <c r="R39" i="1"/>
  <c r="AD39" i="1" s="1"/>
  <c r="AC40" i="1" s="1"/>
  <c r="O39" i="1"/>
  <c r="L39" i="1"/>
  <c r="I39" i="1"/>
  <c r="F39" i="1"/>
  <c r="AD38" i="1"/>
  <c r="AB38" i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A37" i="1"/>
  <c r="Y37" i="1"/>
  <c r="U37" i="1"/>
  <c r="S37" i="1"/>
  <c r="R37" i="1"/>
  <c r="P37" i="1"/>
  <c r="O37" i="1"/>
  <c r="M37" i="1"/>
  <c r="L37" i="1"/>
  <c r="J37" i="1"/>
  <c r="I37" i="1"/>
  <c r="G37" i="1"/>
  <c r="F37" i="1"/>
  <c r="D37" i="1"/>
  <c r="AB36" i="1"/>
  <c r="U36" i="1"/>
  <c r="AD36" i="1" s="1"/>
  <c r="AC37" i="1" s="1"/>
  <c r="R36" i="1"/>
  <c r="O36" i="1"/>
  <c r="L36" i="1"/>
  <c r="I36" i="1"/>
  <c r="F36" i="1"/>
  <c r="A36" i="1"/>
  <c r="AD35" i="1"/>
  <c r="AB35" i="1"/>
  <c r="Y35" i="1"/>
  <c r="V35" i="1"/>
  <c r="Q35" i="1"/>
  <c r="P35" i="1"/>
  <c r="N35" i="1"/>
  <c r="M35" i="1"/>
  <c r="K35" i="1"/>
  <c r="J35" i="1"/>
  <c r="H35" i="1"/>
  <c r="G35" i="1"/>
  <c r="E35" i="1"/>
  <c r="D35" i="1"/>
  <c r="AA34" i="1"/>
  <c r="Y34" i="1"/>
  <c r="X34" i="1"/>
  <c r="V34" i="1"/>
  <c r="R34" i="1"/>
  <c r="Q34" i="1"/>
  <c r="O34" i="1"/>
  <c r="N34" i="1"/>
  <c r="L34" i="1"/>
  <c r="K34" i="1"/>
  <c r="I34" i="1"/>
  <c r="H34" i="1"/>
  <c r="F34" i="1"/>
  <c r="E34" i="1"/>
  <c r="AB33" i="1"/>
  <c r="R33" i="1"/>
  <c r="AD33" i="1" s="1"/>
  <c r="AC34" i="1" s="1"/>
  <c r="O33" i="1"/>
  <c r="L33" i="1"/>
  <c r="I33" i="1"/>
  <c r="F33" i="1"/>
  <c r="AD32" i="1"/>
  <c r="AB32" i="1"/>
  <c r="Y32" i="1"/>
  <c r="V32" i="1"/>
  <c r="S32" i="1"/>
  <c r="N32" i="1"/>
  <c r="M32" i="1"/>
  <c r="K32" i="1"/>
  <c r="J32" i="1"/>
  <c r="H32" i="1"/>
  <c r="G32" i="1"/>
  <c r="E32" i="1"/>
  <c r="D32" i="1"/>
  <c r="AA31" i="1"/>
  <c r="Y31" i="1"/>
  <c r="X31" i="1"/>
  <c r="V31" i="1"/>
  <c r="U31" i="1"/>
  <c r="T31" i="1"/>
  <c r="O31" i="1"/>
  <c r="N31" i="1"/>
  <c r="L31" i="1"/>
  <c r="K31" i="1"/>
  <c r="I31" i="1"/>
  <c r="H31" i="1"/>
  <c r="F31" i="1"/>
  <c r="E31" i="1"/>
  <c r="AB30" i="1"/>
  <c r="O30" i="1"/>
  <c r="L30" i="1"/>
  <c r="I30" i="1"/>
  <c r="AD30" i="1" s="1"/>
  <c r="AC31" i="1" s="1"/>
  <c r="F30" i="1"/>
  <c r="A30" i="1"/>
  <c r="AD29" i="1"/>
  <c r="AB29" i="1"/>
  <c r="Y29" i="1"/>
  <c r="V29" i="1"/>
  <c r="S29" i="1"/>
  <c r="P29" i="1"/>
  <c r="K29" i="1"/>
  <c r="H29" i="1"/>
  <c r="G29" i="1"/>
  <c r="E29" i="1"/>
  <c r="AA28" i="1"/>
  <c r="Y28" i="1"/>
  <c r="X28" i="1"/>
  <c r="V28" i="1"/>
  <c r="U28" i="1"/>
  <c r="T28" i="1"/>
  <c r="R28" i="1"/>
  <c r="Q28" i="1"/>
  <c r="L28" i="1"/>
  <c r="K28" i="1"/>
  <c r="I28" i="1"/>
  <c r="H28" i="1"/>
  <c r="F28" i="1"/>
  <c r="E28" i="1"/>
  <c r="AD27" i="1"/>
  <c r="AC28" i="1" s="1"/>
  <c r="AB27" i="1"/>
  <c r="L27" i="1"/>
  <c r="J29" i="1" s="1"/>
  <c r="I27" i="1"/>
  <c r="F27" i="1"/>
  <c r="D29" i="1" s="1"/>
  <c r="AD26" i="1"/>
  <c r="AB26" i="1"/>
  <c r="Y26" i="1"/>
  <c r="V26" i="1"/>
  <c r="S26" i="1"/>
  <c r="P26" i="1"/>
  <c r="M26" i="1"/>
  <c r="H26" i="1"/>
  <c r="G26" i="1"/>
  <c r="E26" i="1"/>
  <c r="AA25" i="1"/>
  <c r="Y25" i="1"/>
  <c r="X25" i="1"/>
  <c r="V25" i="1"/>
  <c r="U25" i="1"/>
  <c r="T25" i="1"/>
  <c r="R25" i="1"/>
  <c r="Q25" i="1"/>
  <c r="N25" i="1"/>
  <c r="I25" i="1"/>
  <c r="H25" i="1"/>
  <c r="F25" i="1"/>
  <c r="E25" i="1"/>
  <c r="AB24" i="1"/>
  <c r="I24" i="1"/>
  <c r="F24" i="1"/>
  <c r="AD24" i="1" s="1"/>
  <c r="AC25" i="1" s="1"/>
  <c r="A24" i="1"/>
  <c r="AD23" i="1"/>
  <c r="AB23" i="1"/>
  <c r="Y23" i="1"/>
  <c r="V23" i="1"/>
  <c r="S23" i="1"/>
  <c r="P23" i="1"/>
  <c r="M23" i="1"/>
  <c r="J23" i="1"/>
  <c r="E23" i="1"/>
  <c r="A23" i="1"/>
  <c r="AA22" i="1"/>
  <c r="Y22" i="1"/>
  <c r="X22" i="1"/>
  <c r="V22" i="1"/>
  <c r="U22" i="1"/>
  <c r="T22" i="1"/>
  <c r="R22" i="1"/>
  <c r="Q22" i="1"/>
  <c r="O22" i="1"/>
  <c r="N22" i="1"/>
  <c r="L22" i="1"/>
  <c r="K22" i="1"/>
  <c r="F22" i="1"/>
  <c r="E22" i="1"/>
  <c r="A22" i="1"/>
  <c r="AD21" i="1"/>
  <c r="AC22" i="1" s="1"/>
  <c r="AB21" i="1"/>
  <c r="F21" i="1"/>
  <c r="D23" i="1" s="1"/>
  <c r="A21" i="1"/>
  <c r="AD20" i="1"/>
  <c r="AB20" i="1"/>
  <c r="Y20" i="1"/>
  <c r="V20" i="1"/>
  <c r="S20" i="1"/>
  <c r="P20" i="1"/>
  <c r="M20" i="1"/>
  <c r="J20" i="1"/>
  <c r="G20" i="1"/>
  <c r="AA19" i="1"/>
  <c r="Y19" i="1"/>
  <c r="X19" i="1"/>
  <c r="V19" i="1"/>
  <c r="U19" i="1"/>
  <c r="T19" i="1"/>
  <c r="R19" i="1"/>
  <c r="Q19" i="1"/>
  <c r="O19" i="1"/>
  <c r="N19" i="1"/>
  <c r="L19" i="1"/>
  <c r="K19" i="1"/>
  <c r="I19" i="1"/>
  <c r="H19" i="1"/>
  <c r="AD18" i="1"/>
  <c r="AC19" i="1" s="1"/>
  <c r="AB18" i="1"/>
  <c r="Z17" i="1"/>
  <c r="Y17" i="1"/>
  <c r="T17" i="1"/>
  <c r="H17" i="1"/>
  <c r="S16" i="1"/>
  <c r="T16" i="1" s="1"/>
  <c r="R16" i="1"/>
  <c r="N16" i="1"/>
  <c r="J16" i="1"/>
  <c r="E16" i="1"/>
  <c r="A39" i="1" s="1"/>
  <c r="A16" i="1"/>
  <c r="A40" i="1" s="1"/>
  <c r="T15" i="1"/>
  <c r="S15" i="1"/>
  <c r="R15" i="1"/>
  <c r="N15" i="1"/>
  <c r="J15" i="1"/>
  <c r="A38" i="1" s="1"/>
  <c r="E15" i="1"/>
  <c r="A15" i="1"/>
  <c r="A37" i="1" s="1"/>
  <c r="S14" i="1"/>
  <c r="T14" i="1" s="1"/>
  <c r="R14" i="1"/>
  <c r="N14" i="1"/>
  <c r="J14" i="1"/>
  <c r="A35" i="1" s="1"/>
  <c r="E14" i="1"/>
  <c r="A33" i="1" s="1"/>
  <c r="A14" i="1"/>
  <c r="A34" i="1" s="1"/>
  <c r="T13" i="1"/>
  <c r="S13" i="1"/>
  <c r="R13" i="1"/>
  <c r="N13" i="1"/>
  <c r="J13" i="1"/>
  <c r="A32" i="1" s="1"/>
  <c r="E13" i="1"/>
  <c r="A13" i="1"/>
  <c r="Q17" i="1" s="1"/>
  <c r="S12" i="1"/>
  <c r="T12" i="1" s="1"/>
  <c r="R12" i="1"/>
  <c r="N12" i="1"/>
  <c r="J12" i="1"/>
  <c r="A29" i="1" s="1"/>
  <c r="E12" i="1"/>
  <c r="A27" i="1" s="1"/>
  <c r="A12" i="1"/>
  <c r="A28" i="1" s="1"/>
  <c r="T11" i="1"/>
  <c r="S11" i="1"/>
  <c r="R11" i="1"/>
  <c r="N11" i="1"/>
  <c r="J11" i="1"/>
  <c r="A26" i="1" s="1"/>
  <c r="E11" i="1"/>
  <c r="A11" i="1"/>
  <c r="K17" i="1" s="1"/>
  <c r="S10" i="1"/>
  <c r="T10" i="1" s="1"/>
  <c r="R10" i="1"/>
  <c r="N10" i="1"/>
  <c r="J10" i="1"/>
  <c r="E10" i="1"/>
  <c r="A10" i="1"/>
  <c r="T9" i="1"/>
  <c r="S9" i="1"/>
  <c r="R9" i="1"/>
  <c r="N9" i="1"/>
  <c r="J9" i="1"/>
  <c r="A20" i="1" s="1"/>
  <c r="E9" i="1"/>
  <c r="A18" i="1" s="1"/>
  <c r="A9" i="1"/>
  <c r="A19" i="1" s="1"/>
  <c r="AB6" i="1"/>
  <c r="V6" i="1"/>
  <c r="W17" i="1" l="1"/>
  <c r="A25" i="1"/>
  <c r="N17" i="1"/>
  <c r="A31" i="1"/>
  <c r="E17" i="1"/>
  <c r="D26" i="1"/>
</calcChain>
</file>

<file path=xl/sharedStrings.xml><?xml version="1.0" encoding="utf-8"?>
<sst xmlns="http://schemas.openxmlformats.org/spreadsheetml/2006/main" count="77" uniqueCount="73">
  <si>
    <t>CHAMPIONNAT  INDIVIDUEL</t>
  </si>
  <si>
    <t xml:space="preserve"> SAISON </t>
  </si>
  <si>
    <t>21/22</t>
  </si>
  <si>
    <t>Convocation dimanche 14 novembre à 8h30</t>
  </si>
  <si>
    <t>Tournoi LIBRE N3  T1</t>
  </si>
  <si>
    <t xml:space="preserve">  Discipline :</t>
  </si>
  <si>
    <t>LIBRE</t>
  </si>
  <si>
    <t xml:space="preserve">  Catégorie :  </t>
  </si>
  <si>
    <t>N3</t>
  </si>
  <si>
    <t xml:space="preserve">   Moyenne : </t>
  </si>
  <si>
    <t xml:space="preserve">   Distance : </t>
  </si>
  <si>
    <t xml:space="preserve">30 reprises 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</si>
  <si>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</si>
  <si>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</si>
  <si>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</si>
  <si>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</si>
  <si>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</si>
  <si>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</si>
  <si>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</si>
  <si>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</si>
  <si>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 xml:space="preserve">               NOMS</t>
  </si>
  <si>
    <t xml:space="preserve">   </t>
  </si>
  <si>
    <t xml:space="preserve">  </t>
  </si>
  <si>
    <t xml:space="preserve">    </t>
  </si>
  <si>
    <t>CLASSEMENT</t>
  </si>
  <si>
    <t xml:space="preserve">MOYENNE GENERALE DE LA COMPETITION : </t>
  </si>
  <si>
    <t>NOM</t>
  </si>
  <si>
    <t>Prénom</t>
  </si>
  <si>
    <t>Pts de victoires</t>
  </si>
  <si>
    <t>Moy.générale</t>
  </si>
  <si>
    <t>Moy.glissante</t>
  </si>
  <si>
    <t>Moy.particulière</t>
  </si>
  <si>
    <t>Meilleure série</t>
  </si>
  <si>
    <t>note</t>
  </si>
  <si>
    <t>Les points de victoires servent au calcul des points de ranking pour le classement des joueurs: soit dans l'ordre décroissant : 1er 12 pts, 2ème 8 pts, 3ème 5 pts, 4ème 3 pts, auxquels s'ajoutent les pts de bonus habituels. JARRETY : 12 SIMON : 10 THIERRY : 6 RIEGEL : 3</t>
  </si>
  <si>
    <t xml:space="preserve">Directeur de JEU : </t>
  </si>
  <si>
    <t>SAISIR: Nom Prénom Cub</t>
  </si>
  <si>
    <t>lic</t>
  </si>
  <si>
    <t>JARRETY</t>
  </si>
  <si>
    <t>DIDIER</t>
  </si>
  <si>
    <t>LIVRY</t>
  </si>
  <si>
    <t>013399J</t>
  </si>
  <si>
    <t>THIERRY</t>
  </si>
  <si>
    <t>JEAN MICHEL</t>
  </si>
  <si>
    <t>ABMA</t>
  </si>
  <si>
    <t>014238Q</t>
  </si>
  <si>
    <t>SIMON</t>
  </si>
  <si>
    <t>CLAUDE</t>
  </si>
  <si>
    <t>ABASM</t>
  </si>
  <si>
    <t>137385B</t>
  </si>
  <si>
    <t>N'OUBLIEZ PAS LES TOURS DE JEU</t>
  </si>
  <si>
    <t>PTS</t>
  </si>
  <si>
    <t>REP</t>
  </si>
  <si>
    <t>RIEGEL</t>
  </si>
  <si>
    <t>SERGE</t>
  </si>
  <si>
    <t>010178M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</si>
  <si>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</si>
  <si>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</si>
  <si>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</si>
  <si>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</si>
  <si>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</si>
  <si>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</si>
  <si>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</si>
  <si>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12 POINTS AU 1ER DE LA POULE</t>
  </si>
  <si>
    <t>8  POINTS AU 2EME DE  LA POULE</t>
  </si>
  <si>
    <t>5  POINTS AU 3EME DE LA POULE</t>
  </si>
  <si>
    <t>3 POINTS AU 4EME DE LA POULE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</si>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</sst>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sz val="10"/>
      <color theme="1"/>
      <name val="Open Sans"/>
    </font>
    <font>
      <b/>
      <sz val="12"/>
      <color theme="1"/>
      <name val="Book Antiqua"/>
    </font>
    <font>
      <sz val="20"/>
      <color theme="1"/>
      <name val="Book Antiqua"/>
    </font>
    <font>
      <sz val="24"/>
      <color theme="1"/>
      <name val="Book Antiqua"/>
    </font>
    <font>
      <sz val="12"/>
      <color theme="1"/>
      <name val="Book Antiqua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10"/>
      <color theme="1"/>
      <name val="Book Antiqua"/>
      <family val="1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sz val="10"/>
      <color rgb="FFFF0000"/>
      <name val="Open Sans"/>
    </font>
    <font>
      <sz val="8"/>
      <color theme="1"/>
      <name val="Open Sans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20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164" fontId="5" fillId="2" borderId="8" xfId="0" applyNumberFormat="1" applyFont="1" applyFill="1" applyBorder="1" applyAlignment="1">
      <alignment horizontal="left"/>
    </xf>
    <xf numFmtId="0" fontId="6" fillId="0" borderId="8" xfId="0" applyFont="1" applyBorder="1"/>
    <xf numFmtId="0" fontId="4" fillId="0" borderId="9" xfId="0" applyFont="1" applyBorder="1"/>
    <xf numFmtId="0" fontId="7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5" fillId="2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4" fillId="0" borderId="14" xfId="0" applyFont="1" applyBorder="1"/>
    <xf numFmtId="0" fontId="13" fillId="3" borderId="15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right"/>
    </xf>
    <xf numFmtId="0" fontId="13" fillId="3" borderId="16" xfId="0" applyFont="1" applyFill="1" applyBorder="1" applyAlignment="1">
      <alignment horizontal="center"/>
    </xf>
    <xf numFmtId="0" fontId="13" fillId="3" borderId="16" xfId="0" applyFont="1" applyFill="1" applyBorder="1"/>
    <xf numFmtId="0" fontId="13" fillId="3" borderId="17" xfId="0" applyFont="1" applyFill="1" applyBorder="1"/>
    <xf numFmtId="0" fontId="14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13" fillId="0" borderId="16" xfId="0" applyFont="1" applyBorder="1"/>
    <xf numFmtId="0" fontId="13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7" xfId="0" applyFont="1" applyBorder="1"/>
    <xf numFmtId="0" fontId="14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13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4" xfId="0" applyFont="1" applyBorder="1"/>
    <xf numFmtId="0" fontId="4" fillId="0" borderId="20" xfId="0" applyFont="1" applyBorder="1" applyAlignment="1">
      <alignment horizontal="center" vertical="center"/>
    </xf>
    <xf numFmtId="0" fontId="6" fillId="0" borderId="20" xfId="0" applyFont="1" applyBorder="1"/>
    <xf numFmtId="0" fontId="6" fillId="0" borderId="21" xfId="0" applyFont="1" applyBorder="1"/>
    <xf numFmtId="0" fontId="4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" fontId="11" fillId="0" borderId="22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1" fontId="11" fillId="0" borderId="23" xfId="0" applyNumberFormat="1" applyFont="1" applyBorder="1" applyAlignment="1">
      <alignment horizontal="center"/>
    </xf>
    <xf numFmtId="165" fontId="11" fillId="0" borderId="23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11" fillId="0" borderId="24" xfId="0" applyNumberFormat="1" applyFont="1" applyBorder="1" applyAlignment="1">
      <alignment horizontal="left"/>
    </xf>
    <xf numFmtId="0" fontId="13" fillId="0" borderId="26" xfId="0" applyFont="1" applyBorder="1" applyAlignment="1">
      <alignment horizontal="center" vertical="center"/>
    </xf>
    <xf numFmtId="0" fontId="6" fillId="0" borderId="27" xfId="0" applyFont="1" applyBorder="1"/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1" fontId="11" fillId="0" borderId="26" xfId="0" applyNumberFormat="1" applyFont="1" applyBorder="1" applyAlignment="1">
      <alignment horizontal="center"/>
    </xf>
    <xf numFmtId="165" fontId="11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right" vertical="center" textRotation="90"/>
    </xf>
    <xf numFmtId="0" fontId="1" fillId="0" borderId="31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textRotation="90"/>
    </xf>
    <xf numFmtId="2" fontId="11" fillId="0" borderId="15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/>
    <xf numFmtId="0" fontId="1" fillId="0" borderId="29" xfId="0" applyFont="1" applyBorder="1"/>
    <xf numFmtId="0" fontId="17" fillId="0" borderId="5" xfId="0" applyFont="1" applyBorder="1" applyAlignment="1">
      <alignment horizontal="center"/>
    </xf>
    <xf numFmtId="0" fontId="0" fillId="0" borderId="0" xfId="0"/>
    <xf numFmtId="0" fontId="4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right"/>
    </xf>
    <xf numFmtId="1" fontId="4" fillId="0" borderId="0" xfId="0" applyNumberFormat="1" applyFont="1" applyAlignment="1">
      <alignment horizontal="left"/>
    </xf>
    <xf numFmtId="0" fontId="4" fillId="0" borderId="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10" fillId="4" borderId="6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0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6" fillId="0" borderId="9" xfId="0" applyFont="1" applyBorder="1"/>
    <xf numFmtId="0" fontId="19" fillId="4" borderId="8" xfId="0" applyFont="1" applyFill="1" applyBorder="1" applyAlignment="1">
      <alignment horizontal="left"/>
    </xf>
    <xf numFmtId="0" fontId="19" fillId="4" borderId="34" xfId="0" applyFont="1" applyFill="1" applyBorder="1" applyAlignment="1">
      <alignment horizontal="right"/>
    </xf>
    <xf numFmtId="165" fontId="20" fillId="0" borderId="8" xfId="0" applyNumberFormat="1" applyFont="1" applyBorder="1" applyAlignment="1">
      <alignment horizontal="left"/>
    </xf>
    <xf numFmtId="0" fontId="21" fillId="0" borderId="35" xfId="0" applyFont="1" applyBorder="1" applyAlignment="1">
      <alignment horizontal="center"/>
    </xf>
    <xf numFmtId="0" fontId="19" fillId="0" borderId="34" xfId="0" applyFont="1" applyBorder="1" applyAlignment="1">
      <alignment horizontal="right"/>
    </xf>
    <xf numFmtId="0" fontId="22" fillId="0" borderId="34" xfId="0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9" fillId="0" borderId="34" xfId="0" applyFont="1" applyBorder="1" applyAlignment="1">
      <alignment horizontal="right"/>
    </xf>
    <xf numFmtId="165" fontId="20" fillId="0" borderId="8" xfId="0" applyNumberFormat="1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5" fontId="4" fillId="0" borderId="36" xfId="0" applyNumberFormat="1" applyFont="1" applyBorder="1" applyAlignment="1">
      <alignment horizontal="left"/>
    </xf>
    <xf numFmtId="0" fontId="9" fillId="0" borderId="8" xfId="0" applyFont="1" applyBorder="1"/>
    <xf numFmtId="0" fontId="19" fillId="0" borderId="0" xfId="0" applyFont="1" applyAlignment="1">
      <alignment horizontal="left"/>
    </xf>
    <xf numFmtId="0" fontId="19" fillId="0" borderId="6" xfId="0" applyFont="1" applyBorder="1" applyAlignment="1">
      <alignment horizontal="right"/>
    </xf>
    <xf numFmtId="0" fontId="19" fillId="4" borderId="0" xfId="0" applyFont="1" applyFill="1" applyAlignment="1">
      <alignment horizontal="left"/>
    </xf>
    <xf numFmtId="0" fontId="19" fillId="4" borderId="6" xfId="0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22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/>
    <xf numFmtId="0" fontId="24" fillId="3" borderId="3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right"/>
    </xf>
    <xf numFmtId="2" fontId="11" fillId="0" borderId="32" xfId="0" applyNumberFormat="1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2" fontId="4" fillId="0" borderId="36" xfId="0" applyNumberFormat="1" applyFont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1" fillId="0" borderId="28" xfId="0" applyFont="1" applyBorder="1"/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3" fillId="0" borderId="29" xfId="0" applyFont="1" applyBorder="1"/>
    <xf numFmtId="0" fontId="13" fillId="3" borderId="37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65" fontId="28" fillId="3" borderId="16" xfId="0" applyNumberFormat="1" applyFont="1" applyFill="1" applyBorder="1" applyAlignment="1">
      <alignment horizontal="left"/>
    </xf>
    <xf numFmtId="165" fontId="28" fillId="3" borderId="16" xfId="0" applyNumberFormat="1" applyFont="1" applyFill="1" applyBorder="1" applyAlignment="1">
      <alignment horizontal="left"/>
    </xf>
    <xf numFmtId="0" fontId="13" fillId="3" borderId="38" xfId="0" applyFont="1" applyFill="1" applyBorder="1"/>
    <xf numFmtId="0" fontId="1" fillId="0" borderId="3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30" fillId="0" borderId="20" xfId="0" applyFont="1" applyBorder="1" applyAlignment="1">
      <alignment horizontal="left"/>
    </xf>
    <xf numFmtId="0" fontId="11" fillId="0" borderId="20" xfId="0" applyFont="1" applyBorder="1" applyAlignment="1">
      <alignment horizontal="right"/>
    </xf>
    <xf numFmtId="0" fontId="11" fillId="0" borderId="20" xfId="0" applyFont="1" applyBorder="1" applyAlignment="1">
      <alignment horizontal="center"/>
    </xf>
    <xf numFmtId="1" fontId="30" fillId="0" borderId="22" xfId="0" applyNumberFormat="1" applyFont="1" applyBorder="1" applyAlignment="1">
      <alignment horizontal="center"/>
    </xf>
    <xf numFmtId="165" fontId="30" fillId="0" borderId="22" xfId="0" applyNumberFormat="1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1" fontId="30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24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1" fillId="0" borderId="24" xfId="0" applyFont="1" applyBorder="1" applyAlignment="1">
      <alignment horizontal="center"/>
    </xf>
    <xf numFmtId="1" fontId="30" fillId="0" borderId="23" xfId="0" applyNumberFormat="1" applyFont="1" applyBorder="1" applyAlignment="1">
      <alignment horizontal="center"/>
    </xf>
    <xf numFmtId="165" fontId="30" fillId="0" borderId="23" xfId="0" applyNumberFormat="1" applyFont="1" applyBorder="1" applyAlignment="1">
      <alignment horizontal="center"/>
    </xf>
    <xf numFmtId="165" fontId="31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1" fontId="30" fillId="0" borderId="8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3" fillId="0" borderId="24" xfId="0" applyFont="1" applyBorder="1"/>
    <xf numFmtId="0" fontId="30" fillId="0" borderId="8" xfId="0" applyFont="1" applyBorder="1" applyAlignment="1">
      <alignment horizontal="center"/>
    </xf>
    <xf numFmtId="0" fontId="26" fillId="0" borderId="24" xfId="0" applyFont="1" applyBorder="1"/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6" fillId="0" borderId="12" xfId="0" applyFont="1" applyBorder="1"/>
    <xf numFmtId="1" fontId="30" fillId="0" borderId="26" xfId="0" applyNumberFormat="1" applyFont="1" applyBorder="1" applyAlignment="1">
      <alignment horizontal="center"/>
    </xf>
    <xf numFmtId="165" fontId="30" fillId="0" borderId="26" xfId="0" applyNumberFormat="1" applyFont="1" applyBorder="1" applyAlignment="1">
      <alignment horizontal="center"/>
    </xf>
    <xf numFmtId="165" fontId="31" fillId="0" borderId="26" xfId="0" applyNumberFormat="1" applyFont="1" applyBorder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30" fillId="0" borderId="1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2" fillId="0" borderId="3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32" fillId="0" borderId="5" xfId="0" applyFont="1" applyBorder="1"/>
    <xf numFmtId="0" fontId="6" fillId="0" borderId="5" xfId="0" applyFont="1" applyBorder="1"/>
    <xf numFmtId="0" fontId="6" fillId="0" borderId="28" xfId="0" applyFont="1" applyBorder="1"/>
    <xf numFmtId="0" fontId="6" fillId="0" borderId="18" xfId="0" applyFont="1" applyBorder="1"/>
    <xf numFmtId="0" fontId="6" fillId="0" borderId="29" xfId="0" applyFont="1" applyBorder="1"/>
    <xf numFmtId="0" fontId="13" fillId="0" borderId="0" xfId="0" applyFont="1"/>
    <xf numFmtId="0" fontId="11" fillId="0" borderId="0" xfId="0" applyFont="1" applyAlignment="1">
      <alignment horizontal="right"/>
    </xf>
    <xf numFmtId="0" fontId="33" fillId="0" borderId="43" xfId="0" applyFont="1" applyBorder="1" applyAlignment="1">
      <alignment horizontal="center"/>
    </xf>
    <xf numFmtId="0" fontId="6" fillId="0" borderId="44" xfId="0" applyFont="1" applyBorder="1"/>
    <xf numFmtId="0" fontId="13" fillId="0" borderId="0" xfId="0" applyFont="1" applyAlignment="1">
      <alignment horizontal="center"/>
    </xf>
    <xf numFmtId="49" fontId="13" fillId="0" borderId="0" xfId="0" applyNumberFormat="1" applyFont="1"/>
    <xf numFmtId="49" fontId="28" fillId="0" borderId="0" xfId="0" applyNumberFormat="1" applyFont="1"/>
    <xf numFmtId="0" fontId="13" fillId="0" borderId="45" xfId="0" applyFont="1" applyBorder="1"/>
    <xf numFmtId="1" fontId="13" fillId="0" borderId="45" xfId="0" applyNumberFormat="1" applyFont="1" applyBorder="1"/>
    <xf numFmtId="0" fontId="34" fillId="0" borderId="0" xfId="0" applyFont="1"/>
    <xf numFmtId="0" fontId="13" fillId="0" borderId="0" xfId="0" applyFont="1" applyAlignment="1">
      <alignment horizontal="right"/>
    </xf>
    <xf numFmtId="0" fontId="35" fillId="0" borderId="46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35" fillId="0" borderId="47" xfId="0" applyFont="1" applyBorder="1" applyAlignment="1">
      <alignment horizontal="right"/>
    </xf>
    <xf numFmtId="0" fontId="36" fillId="0" borderId="0" xfId="0" applyFont="1"/>
    <xf numFmtId="0" fontId="13" fillId="0" borderId="48" xfId="0" applyFont="1" applyBorder="1" applyAlignment="1">
      <alignment horizontal="left"/>
    </xf>
    <xf numFmtId="0" fontId="37" fillId="0" borderId="0" xfId="0" applyFont="1"/>
    <xf numFmtId="165" fontId="20" fillId="0" borderId="36" xfId="0" applyNumberFormat="1" applyFont="1" applyBorder="1" applyAlignment="1">
      <alignment horizontal="left"/>
    </xf>
    <xf numFmtId="0" fontId="38" fillId="3" borderId="35" xfId="0" applyFont="1" applyFill="1" applyBorder="1" applyAlignment="1">
      <alignment horizontal="center"/>
    </xf>
    <xf numFmtId="0" fontId="39" fillId="0" borderId="34" xfId="0" applyFont="1" applyBorder="1" applyAlignment="1">
      <alignment horizontal="right"/>
    </xf>
    <xf numFmtId="0" fontId="13" fillId="0" borderId="45" xfId="0" applyFont="1" applyBorder="1" applyAlignment="1">
      <alignment horizontal="left"/>
    </xf>
    <xf numFmtId="0" fontId="13" fillId="0" borderId="45" xfId="0" applyFont="1" applyBorder="1" applyAlignment="1">
      <alignment horizontal="right"/>
    </xf>
    <xf numFmtId="0" fontId="26" fillId="0" borderId="49" xfId="0" applyFont="1" applyBorder="1" applyAlignment="1">
      <alignment horizontal="left"/>
    </xf>
    <xf numFmtId="0" fontId="26" fillId="0" borderId="50" xfId="0" applyFont="1" applyBorder="1" applyAlignment="1">
      <alignment horizontal="left"/>
    </xf>
    <xf numFmtId="0" fontId="26" fillId="0" borderId="50" xfId="0" applyFont="1" applyBorder="1" applyAlignment="1">
      <alignment horizontal="right"/>
    </xf>
    <xf numFmtId="0" fontId="26" fillId="0" borderId="51" xfId="0" applyFont="1" applyBorder="1" applyAlignment="1">
      <alignment horizontal="left"/>
    </xf>
    <xf numFmtId="0" fontId="26" fillId="0" borderId="52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0" fontId="26" fillId="0" borderId="53" xfId="0" applyFont="1" applyBorder="1" applyAlignment="1">
      <alignment horizontal="right"/>
    </xf>
    <xf numFmtId="0" fontId="26" fillId="0" borderId="54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5" borderId="55" xfId="0" applyFont="1" applyFill="1" applyBorder="1" applyAlignment="1">
      <alignment horizontal="left" wrapText="1"/>
    </xf>
    <xf numFmtId="0" fontId="42" fillId="0" borderId="0" xfId="0" applyFont="1"/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8702D48-D1DC-4DC0-A843-73BD8B995F6D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405C4610-383C-4E3F-81AC-46FED860FA23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32761BE-63D9-4C33-BAB9-E3A13BF47ADE}"/>
            </a:ext>
          </a:extLst>
        </xdr:cNvPr>
        <xdr:cNvSpPr/>
      </xdr:nvSpPr>
      <xdr:spPr>
        <a:xfrm>
          <a:off x="10271760" y="918210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9ECF63D-6FAE-4EEF-8BC6-3A2A65C91316}"/>
            </a:ext>
          </a:extLst>
        </xdr:cNvPr>
        <xdr:cNvSpPr/>
      </xdr:nvSpPr>
      <xdr:spPr>
        <a:xfrm>
          <a:off x="10271760" y="84505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E7481BAD-C056-45A7-9500-BC07D8C2E81E}"/>
            </a:ext>
          </a:extLst>
        </xdr:cNvPr>
        <xdr:cNvSpPr/>
      </xdr:nvSpPr>
      <xdr:spPr>
        <a:xfrm>
          <a:off x="10271760" y="771906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356E1A3E-FF4A-4741-87DC-22F4116C0850}"/>
            </a:ext>
          </a:extLst>
        </xdr:cNvPr>
        <xdr:cNvSpPr/>
      </xdr:nvSpPr>
      <xdr:spPr>
        <a:xfrm>
          <a:off x="10271760" y="698754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186E87E-0047-48FC-954E-5CDB8B46E057}"/>
            </a:ext>
          </a:extLst>
        </xdr:cNvPr>
        <xdr:cNvSpPr/>
      </xdr:nvSpPr>
      <xdr:spPr>
        <a:xfrm>
          <a:off x="10271760" y="625602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F1A0E157-5BC6-414A-A8E1-9A69771D9066}"/>
            </a:ext>
          </a:extLst>
        </xdr:cNvPr>
        <xdr:cNvSpPr/>
      </xdr:nvSpPr>
      <xdr:spPr>
        <a:xfrm>
          <a:off x="10271760" y="552450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6E724418-75E3-43B6-893A-984A360E5D81}"/>
            </a:ext>
          </a:extLst>
        </xdr:cNvPr>
        <xdr:cNvSpPr/>
      </xdr:nvSpPr>
      <xdr:spPr>
        <a:xfrm>
          <a:off x="2327910" y="792480"/>
          <a:ext cx="4914900" cy="40005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LIVRY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2B5F8FFF-F641-46B7-AA5D-DC776CD76D44}"/>
            </a:ext>
          </a:extLst>
        </xdr:cNvPr>
        <xdr:cNvSpPr/>
      </xdr:nvSpPr>
      <xdr:spPr>
        <a:xfrm>
          <a:off x="10271760" y="625602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5B6BA013-2D87-4F4E-94D8-2C324494FC0E}"/>
            </a:ext>
          </a:extLst>
        </xdr:cNvPr>
        <xdr:cNvSpPr/>
      </xdr:nvSpPr>
      <xdr:spPr>
        <a:xfrm>
          <a:off x="10271760" y="698754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366FF163-72B3-4207-9020-E8B80A9EF3BF}"/>
            </a:ext>
          </a:extLst>
        </xdr:cNvPr>
        <xdr:cNvSpPr/>
      </xdr:nvSpPr>
      <xdr:spPr>
        <a:xfrm>
          <a:off x="10271760" y="771906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E2C6E4A9-C635-491A-9FB5-5B2FCDE2C113}"/>
            </a:ext>
          </a:extLst>
        </xdr:cNvPr>
        <xdr:cNvSpPr/>
      </xdr:nvSpPr>
      <xdr:spPr>
        <a:xfrm>
          <a:off x="10271760" y="84505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E1F0B3F1-8CFE-4316-BD6C-F5ABFF28E3A0}"/>
            </a:ext>
          </a:extLst>
        </xdr:cNvPr>
        <xdr:cNvSpPr/>
      </xdr:nvSpPr>
      <xdr:spPr>
        <a:xfrm>
          <a:off x="10271760" y="918210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B1C22B6-7D10-4310-B7F0-8D8BD4C91AD8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C34DCA4E-E20E-43F4-880A-A5BA20BB15D1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8342F536-392E-40A6-B057-56B75302FA0C}"/>
            </a:ext>
          </a:extLst>
        </xdr:cNvPr>
        <xdr:cNvSpPr/>
      </xdr:nvSpPr>
      <xdr:spPr>
        <a:xfrm>
          <a:off x="10271760" y="625602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8B814B80-7F59-4421-851C-90DB7A1B7A20}"/>
            </a:ext>
          </a:extLst>
        </xdr:cNvPr>
        <xdr:cNvSpPr/>
      </xdr:nvSpPr>
      <xdr:spPr>
        <a:xfrm>
          <a:off x="10271760" y="698754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FA56C45E-73F7-4E19-887F-D3AF610FF9E6}"/>
            </a:ext>
          </a:extLst>
        </xdr:cNvPr>
        <xdr:cNvSpPr/>
      </xdr:nvSpPr>
      <xdr:spPr>
        <a:xfrm>
          <a:off x="10271760" y="771906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AF2B772A-3752-42C0-BD84-F98D543064C0}"/>
            </a:ext>
          </a:extLst>
        </xdr:cNvPr>
        <xdr:cNvSpPr/>
      </xdr:nvSpPr>
      <xdr:spPr>
        <a:xfrm>
          <a:off x="10271760" y="84505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A0359A8A-DF2D-4D98-9EF7-42C5F636F9F3}"/>
            </a:ext>
          </a:extLst>
        </xdr:cNvPr>
        <xdr:cNvSpPr/>
      </xdr:nvSpPr>
      <xdr:spPr>
        <a:xfrm>
          <a:off x="10271760" y="918210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9C0583D3-EE20-46C9-BDEB-7B21A03FC0D8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AEC61A15-1911-46D7-8D84-4425C3014A8E}"/>
            </a:ext>
          </a:extLst>
        </xdr:cNvPr>
        <xdr:cNvSpPr/>
      </xdr:nvSpPr>
      <xdr:spPr>
        <a:xfrm>
          <a:off x="10271760" y="9669780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19050</xdr:colOff>
      <xdr:row>62</xdr:row>
      <xdr:rowOff>0</xdr:rowOff>
    </xdr:from>
    <xdr:ext cx="723900" cy="419100"/>
    <xdr:grpSp>
      <xdr:nvGrpSpPr>
        <xdr:cNvPr id="25" name="Shape 2">
          <a:extLst>
            <a:ext uri="{FF2B5EF4-FFF2-40B4-BE49-F238E27FC236}">
              <a16:creationId xmlns:a16="http://schemas.microsoft.com/office/drawing/2014/main" id="{55340347-D998-4EE1-8339-A743E4CEE02C}"/>
            </a:ext>
          </a:extLst>
        </xdr:cNvPr>
        <xdr:cNvGrpSpPr/>
      </xdr:nvGrpSpPr>
      <xdr:grpSpPr>
        <a:xfrm>
          <a:off x="8029819" y="13911385"/>
          <a:ext cx="723900" cy="419100"/>
          <a:chOff x="4988813" y="3575213"/>
          <a:chExt cx="714375" cy="409575"/>
        </a:xfrm>
      </xdr:grpSpPr>
      <xdr:cxnSp macro="">
        <xdr:nvCxnSpPr>
          <xdr:cNvPr id="26" name="Shape 6">
            <a:extLst>
              <a:ext uri="{FF2B5EF4-FFF2-40B4-BE49-F238E27FC236}">
                <a16:creationId xmlns:a16="http://schemas.microsoft.com/office/drawing/2014/main" id="{C7BB769C-CDCE-490D-81FC-CF97E2C0B19A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179070</xdr:rowOff>
    </xdr:from>
    <xdr:ext cx="523875" cy="428625"/>
    <xdr:grpSp>
      <xdr:nvGrpSpPr>
        <xdr:cNvPr id="27" name="Shape 2">
          <a:extLst>
            <a:ext uri="{FF2B5EF4-FFF2-40B4-BE49-F238E27FC236}">
              <a16:creationId xmlns:a16="http://schemas.microsoft.com/office/drawing/2014/main" id="{1C24B408-01E2-4A2D-A223-9BDA7BB32100}"/>
            </a:ext>
          </a:extLst>
        </xdr:cNvPr>
        <xdr:cNvGrpSpPr/>
      </xdr:nvGrpSpPr>
      <xdr:grpSpPr>
        <a:xfrm>
          <a:off x="2841869" y="14373762"/>
          <a:ext cx="523875" cy="428625"/>
          <a:chOff x="5088825" y="3570450"/>
          <a:chExt cx="514350" cy="419100"/>
        </a:xfrm>
      </xdr:grpSpPr>
      <xdr:cxnSp macro="">
        <xdr:nvCxnSpPr>
          <xdr:cNvPr id="28" name="Shape 7">
            <a:extLst>
              <a:ext uri="{FF2B5EF4-FFF2-40B4-BE49-F238E27FC236}">
                <a16:creationId xmlns:a16="http://schemas.microsoft.com/office/drawing/2014/main" id="{2BE357CA-ADF3-43E4-A981-A1FAA80B8013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29" name="image4.png">
          <a:extLst>
            <a:ext uri="{FF2B5EF4-FFF2-40B4-BE49-F238E27FC236}">
              <a16:creationId xmlns:a16="http://schemas.microsoft.com/office/drawing/2014/main" id="{92C93631-C25D-4058-8107-C7FF80BE38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1640" y="0"/>
          <a:ext cx="184785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0" name="image3.png">
          <a:extLst>
            <a:ext uri="{FF2B5EF4-FFF2-40B4-BE49-F238E27FC236}">
              <a16:creationId xmlns:a16="http://schemas.microsoft.com/office/drawing/2014/main" id="{4FA0F110-C373-47D9-9E35-75F154416D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821055"/>
          <a:ext cx="96202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31" name="image2.png">
          <a:extLst>
            <a:ext uri="{FF2B5EF4-FFF2-40B4-BE49-F238E27FC236}">
              <a16:creationId xmlns:a16="http://schemas.microsoft.com/office/drawing/2014/main" id="{3737DCE2-0C56-4B7A-90AF-17DD3F77AFD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" y="47625"/>
          <a:ext cx="1190625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7C36-5472-44AE-B7E6-11E8B88ECD27}">
  <dimension ref="A1:AD90"/>
  <sheetViews>
    <sheetView tabSelected="1" zoomScale="78" zoomScaleNormal="78" workbookViewId="0">
      <selection activeCell="V12" sqref="V12:AD12"/>
    </sheetView>
  </sheetViews>
  <sheetFormatPr baseColWidth="10" defaultRowHeight="14.4" x14ac:dyDescent="0.3"/>
  <cols>
    <col min="1" max="28" width="5.77734375" customWidth="1"/>
    <col min="29" max="29" width="13.33203125" bestFit="1" customWidth="1"/>
    <col min="30" max="30" width="5.77734375" customWidth="1"/>
  </cols>
  <sheetData>
    <row r="1" spans="1:30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</row>
    <row r="2" spans="1:30" ht="18" x14ac:dyDescent="0.35">
      <c r="A2" s="8"/>
      <c r="B2" s="9"/>
      <c r="C2" s="9"/>
      <c r="D2" s="10"/>
      <c r="E2" s="9"/>
      <c r="F2" s="11" t="s">
        <v>0</v>
      </c>
      <c r="G2" s="12"/>
      <c r="H2" s="11"/>
      <c r="I2" s="13"/>
      <c r="J2" s="14"/>
      <c r="K2" s="14"/>
      <c r="L2" s="13"/>
      <c r="M2" s="14"/>
      <c r="N2" s="14"/>
      <c r="O2" s="13"/>
      <c r="P2" s="14"/>
      <c r="Q2" s="14"/>
      <c r="R2" s="13"/>
      <c r="S2" s="14"/>
      <c r="T2" s="14"/>
      <c r="U2" s="14" t="s">
        <v>1</v>
      </c>
      <c r="V2" s="14"/>
      <c r="W2" s="15"/>
      <c r="X2" s="16" t="s">
        <v>2</v>
      </c>
      <c r="Y2" s="17"/>
      <c r="Z2" s="17"/>
      <c r="AA2" s="17"/>
      <c r="AB2" s="14"/>
      <c r="AC2" s="15"/>
      <c r="AD2" s="18"/>
    </row>
    <row r="3" spans="1:30" ht="17.399999999999999" x14ac:dyDescent="0.3">
      <c r="A3" s="19"/>
      <c r="B3" s="20"/>
      <c r="C3" s="20"/>
      <c r="D3" s="21"/>
      <c r="E3" s="20"/>
      <c r="F3" s="22"/>
      <c r="G3" s="23"/>
      <c r="H3" s="23"/>
      <c r="I3" s="24"/>
      <c r="J3" s="23"/>
      <c r="K3" s="23"/>
      <c r="L3" s="24"/>
      <c r="M3" s="23"/>
      <c r="N3" s="23"/>
      <c r="O3" s="24"/>
      <c r="P3" s="23"/>
      <c r="Q3" s="23"/>
      <c r="R3" s="24"/>
      <c r="S3" s="23"/>
      <c r="T3" s="23"/>
      <c r="U3" s="23"/>
      <c r="V3" s="23"/>
      <c r="W3" s="23"/>
      <c r="X3" s="24"/>
      <c r="Y3" s="25"/>
      <c r="Z3" s="25"/>
      <c r="AA3" s="25"/>
      <c r="AB3" s="23"/>
      <c r="AC3" s="26"/>
      <c r="AD3" s="27"/>
    </row>
    <row r="4" spans="1:30" ht="17.399999999999999" x14ac:dyDescent="0.3">
      <c r="A4" s="19"/>
      <c r="B4" s="20"/>
      <c r="C4" s="20"/>
      <c r="D4" s="21"/>
      <c r="E4" s="20"/>
      <c r="F4" s="28"/>
      <c r="G4" s="29"/>
      <c r="H4" s="29"/>
      <c r="I4" s="28"/>
      <c r="J4" s="29"/>
      <c r="K4" s="29"/>
      <c r="L4" s="28"/>
      <c r="M4" s="29"/>
      <c r="N4" s="29"/>
      <c r="O4" s="28"/>
      <c r="P4" s="29"/>
      <c r="Q4" s="29"/>
      <c r="R4" s="28"/>
      <c r="S4" s="29"/>
      <c r="T4" s="29"/>
      <c r="U4" s="30" t="s">
        <v>3</v>
      </c>
      <c r="V4" s="31"/>
      <c r="W4" s="31"/>
      <c r="X4" s="31"/>
      <c r="Y4" s="31"/>
      <c r="Z4" s="31"/>
      <c r="AA4" s="31"/>
      <c r="AB4" s="31"/>
      <c r="AC4" s="31"/>
      <c r="AD4" s="32"/>
    </row>
    <row r="5" spans="1:30" ht="30" x14ac:dyDescent="0.5">
      <c r="A5" s="19"/>
      <c r="B5" s="33"/>
      <c r="C5" s="20"/>
      <c r="D5" s="21"/>
      <c r="E5" s="34"/>
      <c r="F5" s="22"/>
      <c r="G5" s="20"/>
      <c r="H5" s="20"/>
      <c r="I5" s="35"/>
      <c r="J5" s="20"/>
      <c r="K5" s="20"/>
      <c r="L5" s="35" t="s">
        <v>4</v>
      </c>
      <c r="M5" s="20"/>
      <c r="N5" s="20"/>
      <c r="O5" s="22"/>
      <c r="P5" s="20"/>
      <c r="Q5" s="20"/>
      <c r="R5" s="22"/>
      <c r="S5" s="20"/>
      <c r="T5" s="20"/>
      <c r="U5" s="22"/>
      <c r="V5" s="20"/>
      <c r="W5" s="20"/>
      <c r="X5" s="22"/>
      <c r="Y5" s="36"/>
      <c r="Z5" s="36"/>
      <c r="AA5" s="36"/>
      <c r="AB5" s="20"/>
      <c r="AC5" s="37"/>
      <c r="AD5" s="38"/>
    </row>
    <row r="6" spans="1:30" ht="18" thickBot="1" x14ac:dyDescent="0.35">
      <c r="A6" s="39"/>
      <c r="B6" s="20"/>
      <c r="C6" s="40"/>
      <c r="D6" s="41"/>
      <c r="E6" s="42" t="s">
        <v>5</v>
      </c>
      <c r="F6" s="43"/>
      <c r="G6" s="43"/>
      <c r="H6" s="44" t="s">
        <v>6</v>
      </c>
      <c r="I6" s="44"/>
      <c r="J6" s="44"/>
      <c r="K6" s="45"/>
      <c r="L6" s="46" t="s">
        <v>7</v>
      </c>
      <c r="M6" s="43"/>
      <c r="N6" s="43"/>
      <c r="O6" s="44" t="s">
        <v>8</v>
      </c>
      <c r="P6" s="45"/>
      <c r="Q6" s="45"/>
      <c r="R6" s="45"/>
      <c r="S6" s="46" t="s">
        <v>9</v>
      </c>
      <c r="T6" s="43"/>
      <c r="U6" s="43"/>
      <c r="V6" s="47">
        <f>IF(H6="LIBRE",AL3,IF(H6="BANDE",AM3,IF(H6="3 BANDES",AN3,IF(H6="CADRE",AO3,""))))</f>
        <v>0</v>
      </c>
      <c r="W6" s="47"/>
      <c r="X6" s="47"/>
      <c r="Y6" s="46" t="s">
        <v>10</v>
      </c>
      <c r="Z6" s="43"/>
      <c r="AA6" s="43"/>
      <c r="AB6" s="48">
        <f>IF(H6="LIBRE",AL4,IF(H6="BANDE",AM4,IF(H6="3 BANDES",AN4,IF(H6="CADRE",AO4,""))))</f>
        <v>0</v>
      </c>
      <c r="AC6" s="49" t="s">
        <v>11</v>
      </c>
      <c r="AD6" s="50"/>
    </row>
    <row r="7" spans="1:30" ht="15.6" thickBot="1" x14ac:dyDescent="0.4">
      <c r="A7" s="51"/>
      <c r="B7" s="52"/>
      <c r="C7" s="52"/>
      <c r="D7" s="52"/>
      <c r="E7" s="52"/>
      <c r="F7" s="53"/>
      <c r="G7" s="52"/>
      <c r="H7" s="52"/>
      <c r="I7" s="53"/>
      <c r="J7" s="52"/>
      <c r="K7" s="52"/>
      <c r="L7" s="53"/>
      <c r="M7" s="52"/>
      <c r="N7" s="52"/>
      <c r="O7" s="53"/>
      <c r="P7" s="52"/>
      <c r="Q7" s="52"/>
      <c r="R7" s="53"/>
      <c r="S7" s="52"/>
      <c r="T7" s="52"/>
      <c r="U7" s="53"/>
      <c r="V7" s="52"/>
      <c r="W7" s="52"/>
      <c r="X7" s="53"/>
      <c r="Y7" s="54"/>
      <c r="Z7" s="54"/>
      <c r="AA7" s="54"/>
      <c r="AB7" s="52"/>
      <c r="AC7" s="55"/>
      <c r="AD7" s="56"/>
    </row>
    <row r="8" spans="1:30" ht="16.8" thickBot="1" x14ac:dyDescent="0.4">
      <c r="A8" s="8"/>
      <c r="B8" s="57" t="s">
        <v>12</v>
      </c>
      <c r="C8" s="57"/>
      <c r="D8" s="58"/>
      <c r="E8" s="59"/>
      <c r="F8" s="59" t="s">
        <v>13</v>
      </c>
      <c r="G8" s="60"/>
      <c r="H8" s="60"/>
      <c r="I8" s="60"/>
      <c r="J8" s="61"/>
      <c r="K8" s="62" t="s">
        <v>14</v>
      </c>
      <c r="L8" s="63"/>
      <c r="M8" s="64"/>
      <c r="N8" s="63"/>
      <c r="O8" s="63" t="s">
        <v>15</v>
      </c>
      <c r="P8" s="63"/>
      <c r="Q8" s="63"/>
      <c r="R8" s="65" t="s">
        <v>16</v>
      </c>
      <c r="S8" s="66" t="s">
        <v>17</v>
      </c>
      <c r="T8" s="67" t="s">
        <v>18</v>
      </c>
      <c r="U8" s="68"/>
      <c r="V8" s="69" t="s">
        <v>19</v>
      </c>
      <c r="W8" s="70"/>
      <c r="X8" s="70"/>
      <c r="Y8" s="70"/>
      <c r="Z8" s="70"/>
      <c r="AA8" s="70"/>
      <c r="AB8" s="70"/>
      <c r="AC8" s="70"/>
      <c r="AD8" s="71"/>
    </row>
    <row r="9" spans="1:30" ht="15.6" x14ac:dyDescent="0.3">
      <c r="A9" s="72" t="str">
        <f t="shared" ref="A9:A16" si="0">B60</f>
        <v>JARRETY</v>
      </c>
      <c r="B9" s="73"/>
      <c r="C9" s="73"/>
      <c r="D9" s="74"/>
      <c r="E9" s="75" t="str">
        <f t="shared" ref="E9:E16" si="1">C60</f>
        <v>DIDIER</v>
      </c>
      <c r="F9" s="76"/>
      <c r="G9" s="76"/>
      <c r="H9" s="76"/>
      <c r="I9" s="77"/>
      <c r="J9" s="78" t="str">
        <f t="shared" ref="J9:J16" si="2">D60</f>
        <v>LIVRY</v>
      </c>
      <c r="K9" s="76"/>
      <c r="L9" s="76"/>
      <c r="M9" s="77"/>
      <c r="N9" s="79" t="str">
        <f t="shared" ref="N9:N16" si="3">E60</f>
        <v>013399J</v>
      </c>
      <c r="O9" s="80"/>
      <c r="P9" s="80"/>
      <c r="Q9" s="80"/>
      <c r="R9" s="81">
        <f t="shared" ref="R9:S16" si="4">F60</f>
        <v>0</v>
      </c>
      <c r="S9" s="81">
        <f t="shared" si="4"/>
        <v>0</v>
      </c>
      <c r="T9" s="82" t="str">
        <f t="shared" ref="T9:T16" si="5">IF(S9&gt;0,R9/S9,"")</f>
        <v/>
      </c>
      <c r="U9" s="77"/>
      <c r="V9" s="83"/>
      <c r="W9" s="76"/>
      <c r="X9" s="76"/>
      <c r="Y9" s="76"/>
      <c r="Z9" s="76"/>
      <c r="AA9" s="76"/>
      <c r="AB9" s="76"/>
      <c r="AC9" s="76"/>
      <c r="AD9" s="77"/>
    </row>
    <row r="10" spans="1:30" ht="15.6" x14ac:dyDescent="0.3">
      <c r="A10" s="84" t="str">
        <f t="shared" si="0"/>
        <v>THIERRY</v>
      </c>
      <c r="B10" s="85"/>
      <c r="C10" s="85"/>
      <c r="D10" s="86"/>
      <c r="E10" s="87" t="str">
        <f t="shared" si="1"/>
        <v>JEAN MICHEL</v>
      </c>
      <c r="F10" s="85"/>
      <c r="G10" s="85"/>
      <c r="H10" s="85"/>
      <c r="I10" s="86"/>
      <c r="J10" s="88" t="str">
        <f t="shared" si="2"/>
        <v>ABMA</v>
      </c>
      <c r="K10" s="85"/>
      <c r="L10" s="85"/>
      <c r="M10" s="86"/>
      <c r="N10" s="89" t="str">
        <f t="shared" si="3"/>
        <v>014238Q</v>
      </c>
      <c r="O10" s="90"/>
      <c r="P10" s="90"/>
      <c r="Q10" s="90"/>
      <c r="R10" s="91">
        <f t="shared" si="4"/>
        <v>0</v>
      </c>
      <c r="S10" s="91">
        <f t="shared" si="4"/>
        <v>0</v>
      </c>
      <c r="T10" s="92" t="str">
        <f t="shared" si="5"/>
        <v/>
      </c>
      <c r="U10" s="86"/>
      <c r="V10" s="93"/>
      <c r="W10" s="85"/>
      <c r="X10" s="85"/>
      <c r="Y10" s="85"/>
      <c r="Z10" s="85"/>
      <c r="AA10" s="85"/>
      <c r="AB10" s="85"/>
      <c r="AC10" s="85"/>
      <c r="AD10" s="86"/>
    </row>
    <row r="11" spans="1:30" ht="15.6" x14ac:dyDescent="0.3">
      <c r="A11" s="84" t="str">
        <f t="shared" si="0"/>
        <v>SIMON</v>
      </c>
      <c r="B11" s="85"/>
      <c r="C11" s="85"/>
      <c r="D11" s="86"/>
      <c r="E11" s="87" t="str">
        <f t="shared" si="1"/>
        <v>CLAUDE</v>
      </c>
      <c r="F11" s="85"/>
      <c r="G11" s="85"/>
      <c r="H11" s="85"/>
      <c r="I11" s="86"/>
      <c r="J11" s="88" t="str">
        <f t="shared" si="2"/>
        <v>ABASM</v>
      </c>
      <c r="K11" s="85"/>
      <c r="L11" s="85"/>
      <c r="M11" s="86"/>
      <c r="N11" s="89" t="str">
        <f t="shared" si="3"/>
        <v>137385B</v>
      </c>
      <c r="O11" s="90"/>
      <c r="P11" s="90"/>
      <c r="Q11" s="90"/>
      <c r="R11" s="91">
        <f t="shared" si="4"/>
        <v>0</v>
      </c>
      <c r="S11" s="91">
        <f t="shared" si="4"/>
        <v>0</v>
      </c>
      <c r="T11" s="92" t="str">
        <f t="shared" si="5"/>
        <v/>
      </c>
      <c r="U11" s="86"/>
      <c r="V11" s="93"/>
      <c r="W11" s="85"/>
      <c r="X11" s="85"/>
      <c r="Y11" s="85"/>
      <c r="Z11" s="85"/>
      <c r="AA11" s="85"/>
      <c r="AB11" s="85"/>
      <c r="AC11" s="85"/>
      <c r="AD11" s="86"/>
    </row>
    <row r="12" spans="1:30" ht="15.6" x14ac:dyDescent="0.3">
      <c r="A12" s="84" t="str">
        <f t="shared" si="0"/>
        <v>RIEGEL</v>
      </c>
      <c r="B12" s="85"/>
      <c r="C12" s="85"/>
      <c r="D12" s="86"/>
      <c r="E12" s="87" t="str">
        <f t="shared" si="1"/>
        <v>SERGE</v>
      </c>
      <c r="F12" s="85"/>
      <c r="G12" s="85"/>
      <c r="H12" s="85"/>
      <c r="I12" s="86"/>
      <c r="J12" s="88" t="str">
        <f t="shared" si="2"/>
        <v>ABASM</v>
      </c>
      <c r="K12" s="85"/>
      <c r="L12" s="85"/>
      <c r="M12" s="86"/>
      <c r="N12" s="89" t="str">
        <f t="shared" si="3"/>
        <v>010178M</v>
      </c>
      <c r="O12" s="90"/>
      <c r="P12" s="90"/>
      <c r="Q12" s="90"/>
      <c r="R12" s="91">
        <f t="shared" si="4"/>
        <v>0</v>
      </c>
      <c r="S12" s="91">
        <f t="shared" si="4"/>
        <v>0</v>
      </c>
      <c r="T12" s="92" t="str">
        <f t="shared" si="5"/>
        <v/>
      </c>
      <c r="U12" s="86"/>
      <c r="V12" s="93"/>
      <c r="W12" s="85"/>
      <c r="X12" s="85"/>
      <c r="Y12" s="85"/>
      <c r="Z12" s="85"/>
      <c r="AA12" s="85"/>
      <c r="AB12" s="85"/>
      <c r="AC12" s="85"/>
      <c r="AD12" s="86"/>
    </row>
    <row r="13" spans="1:30" ht="15.6" x14ac:dyDescent="0.3">
      <c r="A13" s="84">
        <f t="shared" si="0"/>
        <v>0</v>
      </c>
      <c r="B13" s="85"/>
      <c r="C13" s="85"/>
      <c r="D13" s="86"/>
      <c r="E13" s="87">
        <f t="shared" si="1"/>
        <v>0</v>
      </c>
      <c r="F13" s="85"/>
      <c r="G13" s="85"/>
      <c r="H13" s="85"/>
      <c r="I13" s="86"/>
      <c r="J13" s="88">
        <f t="shared" si="2"/>
        <v>0</v>
      </c>
      <c r="K13" s="85"/>
      <c r="L13" s="85"/>
      <c r="M13" s="86"/>
      <c r="N13" s="89">
        <f t="shared" si="3"/>
        <v>0</v>
      </c>
      <c r="O13" s="90"/>
      <c r="P13" s="90"/>
      <c r="Q13" s="90"/>
      <c r="R13" s="91">
        <f t="shared" si="4"/>
        <v>0</v>
      </c>
      <c r="S13" s="91">
        <f t="shared" si="4"/>
        <v>0</v>
      </c>
      <c r="T13" s="92" t="str">
        <f t="shared" si="5"/>
        <v/>
      </c>
      <c r="U13" s="86"/>
      <c r="V13" s="93"/>
      <c r="W13" s="85"/>
      <c r="X13" s="85"/>
      <c r="Y13" s="85"/>
      <c r="Z13" s="85"/>
      <c r="AA13" s="85"/>
      <c r="AB13" s="85"/>
      <c r="AC13" s="85"/>
      <c r="AD13" s="86"/>
    </row>
    <row r="14" spans="1:30" ht="15.6" x14ac:dyDescent="0.3">
      <c r="A14" s="84">
        <f t="shared" si="0"/>
        <v>0</v>
      </c>
      <c r="B14" s="85"/>
      <c r="C14" s="85"/>
      <c r="D14" s="86"/>
      <c r="E14" s="87">
        <f t="shared" si="1"/>
        <v>0</v>
      </c>
      <c r="F14" s="85"/>
      <c r="G14" s="85"/>
      <c r="H14" s="85"/>
      <c r="I14" s="86"/>
      <c r="J14" s="88">
        <f t="shared" si="2"/>
        <v>0</v>
      </c>
      <c r="K14" s="85"/>
      <c r="L14" s="85"/>
      <c r="M14" s="86"/>
      <c r="N14" s="89">
        <f t="shared" si="3"/>
        <v>0</v>
      </c>
      <c r="O14" s="94"/>
      <c r="P14" s="94"/>
      <c r="Q14" s="94"/>
      <c r="R14" s="91">
        <f t="shared" si="4"/>
        <v>0</v>
      </c>
      <c r="S14" s="91">
        <f t="shared" si="4"/>
        <v>0</v>
      </c>
      <c r="T14" s="92" t="str">
        <f t="shared" si="5"/>
        <v/>
      </c>
      <c r="U14" s="86"/>
      <c r="V14" s="93"/>
      <c r="W14" s="85"/>
      <c r="X14" s="85"/>
      <c r="Y14" s="85"/>
      <c r="Z14" s="85"/>
      <c r="AA14" s="85"/>
      <c r="AB14" s="85"/>
      <c r="AC14" s="85"/>
      <c r="AD14" s="86"/>
    </row>
    <row r="15" spans="1:30" ht="15.6" x14ac:dyDescent="0.3">
      <c r="A15" s="84">
        <f t="shared" si="0"/>
        <v>0</v>
      </c>
      <c r="B15" s="85"/>
      <c r="C15" s="85"/>
      <c r="D15" s="86"/>
      <c r="E15" s="87">
        <f t="shared" si="1"/>
        <v>0</v>
      </c>
      <c r="F15" s="85"/>
      <c r="G15" s="85"/>
      <c r="H15" s="85"/>
      <c r="I15" s="86"/>
      <c r="J15" s="88">
        <f t="shared" si="2"/>
        <v>0</v>
      </c>
      <c r="K15" s="85"/>
      <c r="L15" s="85"/>
      <c r="M15" s="86"/>
      <c r="N15" s="89">
        <f t="shared" si="3"/>
        <v>0</v>
      </c>
      <c r="O15" s="90"/>
      <c r="P15" s="90"/>
      <c r="Q15" s="90"/>
      <c r="R15" s="91">
        <f t="shared" si="4"/>
        <v>0</v>
      </c>
      <c r="S15" s="91">
        <f t="shared" si="4"/>
        <v>0</v>
      </c>
      <c r="T15" s="92" t="str">
        <f t="shared" si="5"/>
        <v/>
      </c>
      <c r="U15" s="86"/>
      <c r="V15" s="93"/>
      <c r="W15" s="85"/>
      <c r="X15" s="85"/>
      <c r="Y15" s="85"/>
      <c r="Z15" s="85"/>
      <c r="AA15" s="85"/>
      <c r="AB15" s="85"/>
      <c r="AC15" s="85"/>
      <c r="AD15" s="86"/>
    </row>
    <row r="16" spans="1:30" ht="16.2" thickBot="1" x14ac:dyDescent="0.35">
      <c r="A16" s="95">
        <f t="shared" si="0"/>
        <v>0</v>
      </c>
      <c r="B16" s="43"/>
      <c r="C16" s="43"/>
      <c r="D16" s="96"/>
      <c r="E16" s="97">
        <f t="shared" si="1"/>
        <v>0</v>
      </c>
      <c r="F16" s="43"/>
      <c r="G16" s="43"/>
      <c r="H16" s="43"/>
      <c r="I16" s="96"/>
      <c r="J16" s="98">
        <f t="shared" si="2"/>
        <v>0</v>
      </c>
      <c r="K16" s="43"/>
      <c r="L16" s="43"/>
      <c r="M16" s="96"/>
      <c r="N16" s="99">
        <f t="shared" si="3"/>
        <v>0</v>
      </c>
      <c r="O16" s="100"/>
      <c r="P16" s="100"/>
      <c r="Q16" s="100"/>
      <c r="R16" s="101">
        <f t="shared" si="4"/>
        <v>0</v>
      </c>
      <c r="S16" s="101">
        <f t="shared" si="4"/>
        <v>0</v>
      </c>
      <c r="T16" s="102" t="str">
        <f t="shared" si="5"/>
        <v/>
      </c>
      <c r="U16" s="96"/>
      <c r="V16" s="103"/>
      <c r="W16" s="43"/>
      <c r="X16" s="43"/>
      <c r="Y16" s="43"/>
      <c r="Z16" s="43"/>
      <c r="AA16" s="43"/>
      <c r="AB16" s="43"/>
      <c r="AC16" s="43"/>
      <c r="AD16" s="96"/>
    </row>
    <row r="17" spans="1:30" ht="57.6" thickBot="1" x14ac:dyDescent="0.35">
      <c r="A17" s="104" t="s">
        <v>20</v>
      </c>
      <c r="B17" s="105"/>
      <c r="C17" s="106"/>
      <c r="D17" s="107"/>
      <c r="E17" s="108" t="str">
        <f>A9</f>
        <v>JARRETY</v>
      </c>
      <c r="F17" s="107"/>
      <c r="G17" s="109"/>
      <c r="H17" s="108" t="str">
        <f>A10</f>
        <v>THIERRY</v>
      </c>
      <c r="I17" s="110"/>
      <c r="J17" s="107"/>
      <c r="K17" s="108" t="str">
        <f>A11</f>
        <v>SIMON</v>
      </c>
      <c r="L17" s="110"/>
      <c r="M17" s="107"/>
      <c r="N17" s="108" t="str">
        <f>A12</f>
        <v>RIEGEL</v>
      </c>
      <c r="O17" s="110"/>
      <c r="P17" s="107"/>
      <c r="Q17" s="108">
        <f>A13</f>
        <v>0</v>
      </c>
      <c r="R17" s="110"/>
      <c r="S17" s="107"/>
      <c r="T17" s="108">
        <f>A14</f>
        <v>0</v>
      </c>
      <c r="U17" s="110"/>
      <c r="V17" s="107"/>
      <c r="W17" s="111">
        <f>A15</f>
        <v>0</v>
      </c>
      <c r="X17" s="110"/>
      <c r="Y17" s="112">
        <f>L68</f>
        <v>0</v>
      </c>
      <c r="Z17" s="111">
        <f>A16</f>
        <v>0</v>
      </c>
      <c r="AA17" s="113"/>
      <c r="AB17" s="114"/>
      <c r="AC17" s="115"/>
      <c r="AD17" s="116"/>
    </row>
    <row r="18" spans="1:30" ht="16.2" thickBot="1" x14ac:dyDescent="0.35">
      <c r="A18" s="117" t="str">
        <f>E9</f>
        <v>DIDIER</v>
      </c>
      <c r="B18" s="118"/>
      <c r="C18" s="68"/>
      <c r="D18" s="119"/>
      <c r="E18" s="119"/>
      <c r="F18" s="120"/>
      <c r="G18" s="121">
        <v>194</v>
      </c>
      <c r="H18" s="36"/>
      <c r="I18" s="122">
        <v>30</v>
      </c>
      <c r="J18" s="20">
        <v>200</v>
      </c>
      <c r="K18" s="20"/>
      <c r="L18" s="122">
        <v>12</v>
      </c>
      <c r="M18" s="123">
        <v>200</v>
      </c>
      <c r="N18" s="20"/>
      <c r="O18" s="124">
        <v>17</v>
      </c>
      <c r="P18" s="20"/>
      <c r="Q18" s="20"/>
      <c r="R18" s="122"/>
      <c r="S18" s="20"/>
      <c r="T18" s="20"/>
      <c r="U18" s="122"/>
      <c r="V18" s="20"/>
      <c r="W18" s="20"/>
      <c r="X18" s="122"/>
      <c r="Y18" s="36"/>
      <c r="Z18" s="36"/>
      <c r="AA18" s="125"/>
      <c r="AB18" s="20">
        <f>SUM(Y18,V18,S18,P18,M18,J18,G18,D18)</f>
        <v>594</v>
      </c>
      <c r="AC18" s="37"/>
      <c r="AD18" s="38">
        <f>SUM(AA18,X18,U18,R18,O18,L18,I18,F18)</f>
        <v>59</v>
      </c>
    </row>
    <row r="19" spans="1:30" ht="21.6" thickBot="1" x14ac:dyDescent="0.45">
      <c r="A19" s="126" t="str">
        <f>A9</f>
        <v>JARRETY</v>
      </c>
      <c r="B19" s="118"/>
      <c r="C19" s="68"/>
      <c r="D19" s="127"/>
      <c r="E19" s="127"/>
      <c r="F19" s="128"/>
      <c r="G19" s="129"/>
      <c r="H19" s="130" t="str">
        <f>IF(AK19=2,"G","")</f>
        <v/>
      </c>
      <c r="I19" s="131" t="str">
        <f>IF(AK19=1,"N","")</f>
        <v/>
      </c>
      <c r="J19" s="129"/>
      <c r="K19" s="130" t="str">
        <f>IF(AL19=2,"G"," ")</f>
        <v xml:space="preserve"> </v>
      </c>
      <c r="L19" s="131" t="str">
        <f>IF(AL19=1,"N","")</f>
        <v/>
      </c>
      <c r="M19" s="129"/>
      <c r="N19" s="130" t="str">
        <f>IF(AM19=2,"G"," ")</f>
        <v xml:space="preserve"> </v>
      </c>
      <c r="O19" s="131" t="str">
        <f>IF(AM19=1,"N","")</f>
        <v/>
      </c>
      <c r="P19" s="129"/>
      <c r="Q19" s="130" t="str">
        <f>IF(AN19=2,"G"," ")</f>
        <v xml:space="preserve"> </v>
      </c>
      <c r="R19" s="131" t="str">
        <f>IF(AN19=1,"N","")</f>
        <v/>
      </c>
      <c r="S19" s="129"/>
      <c r="T19" s="130" t="str">
        <f>IF(AO19=2,"G"," ")</f>
        <v xml:space="preserve"> </v>
      </c>
      <c r="U19" s="132" t="str">
        <f>IF(AO19=1,"N","")</f>
        <v/>
      </c>
      <c r="V19" s="133" t="str">
        <f>IF(AP19=2,"G"," ")</f>
        <v xml:space="preserve"> </v>
      </c>
      <c r="W19" s="133"/>
      <c r="X19" s="132" t="str">
        <f>IF(AP19=1,"N","")</f>
        <v/>
      </c>
      <c r="Y19" s="134" t="str">
        <f>IF(AQ19=2,"G"," ")</f>
        <v xml:space="preserve"> </v>
      </c>
      <c r="Z19" s="133"/>
      <c r="AA19" s="135" t="str">
        <f>IF(AQ19=1,"N","")</f>
        <v/>
      </c>
      <c r="AB19" s="20"/>
      <c r="AC19" s="136">
        <f>IF(AD18&lt;1,0,AB18/AD18)</f>
        <v>10.067796610169491</v>
      </c>
      <c r="AD19" s="38"/>
    </row>
    <row r="20" spans="1:30" x14ac:dyDescent="0.3">
      <c r="A20" s="137" t="str">
        <f>J9</f>
        <v>LIVRY</v>
      </c>
      <c r="B20" s="31"/>
      <c r="C20" s="138"/>
      <c r="D20" s="139"/>
      <c r="E20" s="139"/>
      <c r="F20" s="140"/>
      <c r="G20" s="141">
        <f>IF(G18&lt;1,0,G18/I18)</f>
        <v>6.4666666666666668</v>
      </c>
      <c r="H20" s="142">
        <v>1</v>
      </c>
      <c r="I20" s="143">
        <v>31</v>
      </c>
      <c r="J20" s="141">
        <f>IF(J18&lt;1,0,J18/L18)</f>
        <v>16.666666666666668</v>
      </c>
      <c r="K20" s="142">
        <v>2</v>
      </c>
      <c r="L20" s="143">
        <v>57</v>
      </c>
      <c r="M20" s="141">
        <f>IF(M18&lt;1,0,M18/O18)</f>
        <v>11.764705882352942</v>
      </c>
      <c r="N20" s="142">
        <v>3</v>
      </c>
      <c r="O20" s="144">
        <v>51</v>
      </c>
      <c r="P20" s="141">
        <f>IF(P18&lt;1,0,P18/R18)</f>
        <v>0</v>
      </c>
      <c r="Q20" s="142"/>
      <c r="R20" s="143"/>
      <c r="S20" s="141">
        <f>IF(S18&lt;1,0,S18/U18)</f>
        <v>0</v>
      </c>
      <c r="T20" s="142"/>
      <c r="U20" s="143"/>
      <c r="V20" s="141">
        <f>IF(V18&lt;1,0,V18/X18)</f>
        <v>0</v>
      </c>
      <c r="W20" s="145"/>
      <c r="X20" s="146"/>
      <c r="Y20" s="147">
        <f>IF(Y18&lt;1,0,Y18/AA18)</f>
        <v>0</v>
      </c>
      <c r="Z20" s="145"/>
      <c r="AA20" s="148"/>
      <c r="AB20" s="149">
        <f>IF(CB18&lt;&gt;"0",CB18,"")</f>
        <v>0</v>
      </c>
      <c r="AC20" s="150"/>
      <c r="AD20" s="32">
        <f>MAX(F20,I20,L20,O20,R20,U20,X20,AA20)</f>
        <v>57</v>
      </c>
    </row>
    <row r="21" spans="1:30" ht="16.2" thickBot="1" x14ac:dyDescent="0.35">
      <c r="A21" s="117" t="str">
        <f>E10</f>
        <v>JEAN MICHEL</v>
      </c>
      <c r="B21" s="118"/>
      <c r="C21" s="68"/>
      <c r="D21" s="121">
        <v>177</v>
      </c>
      <c r="E21" s="151"/>
      <c r="F21" s="152">
        <f>IF(G18&lt;&gt;"",I18,"")</f>
        <v>30</v>
      </c>
      <c r="G21" s="153"/>
      <c r="H21" s="153"/>
      <c r="I21" s="154"/>
      <c r="J21" s="155">
        <v>98</v>
      </c>
      <c r="K21" s="151"/>
      <c r="L21" s="156">
        <v>30</v>
      </c>
      <c r="M21" s="151">
        <v>191</v>
      </c>
      <c r="N21" s="151"/>
      <c r="O21" s="152">
        <v>30</v>
      </c>
      <c r="P21" s="151"/>
      <c r="Q21" s="151"/>
      <c r="R21" s="152"/>
      <c r="S21" s="151"/>
      <c r="T21" s="151"/>
      <c r="U21" s="152"/>
      <c r="V21" s="40"/>
      <c r="W21" s="40"/>
      <c r="X21" s="157"/>
      <c r="Y21" s="158"/>
      <c r="Z21" s="158"/>
      <c r="AA21" s="159"/>
      <c r="AB21" s="20">
        <f>SUM(Y21,V21,S21,P21,M21,J21,G21,D21)</f>
        <v>466</v>
      </c>
      <c r="AC21" s="160"/>
      <c r="AD21" s="38">
        <f>SUM(AA21,X21,U21,R21,O21,L21,I21,F21)</f>
        <v>90</v>
      </c>
    </row>
    <row r="22" spans="1:30" ht="21.6" thickBot="1" x14ac:dyDescent="0.45">
      <c r="A22" s="126" t="str">
        <f>A10</f>
        <v>THIERRY</v>
      </c>
      <c r="B22" s="118"/>
      <c r="C22" s="68"/>
      <c r="D22" s="129"/>
      <c r="E22" s="130" t="str">
        <f>IF(AK22=2,"G"," ")</f>
        <v xml:space="preserve"> </v>
      </c>
      <c r="F22" s="131" t="str">
        <f>IF(AK22=1,"N","")</f>
        <v/>
      </c>
      <c r="G22" s="127"/>
      <c r="H22" s="127"/>
      <c r="I22" s="128"/>
      <c r="J22" s="129"/>
      <c r="K22" s="130" t="str">
        <f>IF(AL22=2,"G"," ")</f>
        <v xml:space="preserve"> </v>
      </c>
      <c r="L22" s="131" t="str">
        <f>IF(AL22=1,"N","")</f>
        <v/>
      </c>
      <c r="M22" s="129"/>
      <c r="N22" s="130" t="str">
        <f>IF(AM22=2,"G"," ")</f>
        <v xml:space="preserve"> </v>
      </c>
      <c r="O22" s="131" t="str">
        <f>IF(AM22=1,"N","")</f>
        <v/>
      </c>
      <c r="P22" s="129"/>
      <c r="Q22" s="130" t="str">
        <f>IF(AN22=2,"G"," ")</f>
        <v xml:space="preserve"> </v>
      </c>
      <c r="R22" s="131" t="str">
        <f>IF(AN22=1,"N","")</f>
        <v/>
      </c>
      <c r="S22" s="129"/>
      <c r="T22" s="130" t="str">
        <f>IF(AO22=2,"G"," ")</f>
        <v xml:space="preserve"> </v>
      </c>
      <c r="U22" s="132" t="str">
        <f>IF(AO22=1,"N","")</f>
        <v/>
      </c>
      <c r="V22" s="133" t="str">
        <f>IF(AP22=2,"G"," ")</f>
        <v xml:space="preserve"> </v>
      </c>
      <c r="W22" s="133"/>
      <c r="X22" s="132" t="str">
        <f>IF(AP22=1,"N","")</f>
        <v/>
      </c>
      <c r="Y22" s="134" t="str">
        <f>IF(AQ22=2,"G"," ")</f>
        <v xml:space="preserve"> </v>
      </c>
      <c r="Z22" s="133"/>
      <c r="AA22" s="135" t="str">
        <f>IF(AQ22=1,"N","")</f>
        <v/>
      </c>
      <c r="AB22" s="20"/>
      <c r="AC22" s="136">
        <f>IF(AD21&lt;1,0,AB21/AD21)</f>
        <v>5.177777777777778</v>
      </c>
      <c r="AD22" s="38"/>
    </row>
    <row r="23" spans="1:30" x14ac:dyDescent="0.3">
      <c r="A23" s="137" t="str">
        <f>J10</f>
        <v>ABMA</v>
      </c>
      <c r="B23" s="31"/>
      <c r="C23" s="138"/>
      <c r="D23" s="141">
        <f>IF(D21&lt;1,0,D21/F21)</f>
        <v>5.9</v>
      </c>
      <c r="E23" s="161">
        <f>IF(H20&lt;&gt;"",H20,"")</f>
        <v>1</v>
      </c>
      <c r="F23" s="143">
        <v>58</v>
      </c>
      <c r="G23" s="139"/>
      <c r="H23" s="139"/>
      <c r="I23" s="140"/>
      <c r="J23" s="141">
        <f>IF(J21&lt;1,0,J21/L21)</f>
        <v>3.2666666666666666</v>
      </c>
      <c r="K23" s="142">
        <v>3</v>
      </c>
      <c r="L23" s="144">
        <v>22</v>
      </c>
      <c r="M23" s="141">
        <f>IF(M21&lt;1,0,M21/O21)</f>
        <v>6.3666666666666663</v>
      </c>
      <c r="N23" s="142">
        <v>2</v>
      </c>
      <c r="O23" s="143">
        <v>49</v>
      </c>
      <c r="P23" s="141">
        <f>IF(P21&lt;1,0,P21/R21)</f>
        <v>0</v>
      </c>
      <c r="Q23" s="142"/>
      <c r="R23" s="143"/>
      <c r="S23" s="141">
        <f>IF(S21&lt;1,0,S21/U21)</f>
        <v>0</v>
      </c>
      <c r="T23" s="142"/>
      <c r="U23" s="143"/>
      <c r="V23" s="141">
        <f>IF(V21&lt;1,0,V21/X21)</f>
        <v>0</v>
      </c>
      <c r="W23" s="145"/>
      <c r="X23" s="146"/>
      <c r="Y23" s="147">
        <f>IF(Y21&lt;1,0,Y21/AA21)</f>
        <v>0</v>
      </c>
      <c r="Z23" s="145"/>
      <c r="AA23" s="148"/>
      <c r="AB23" s="149">
        <f>IF(CB21&lt;&gt;"0",CB21,"")</f>
        <v>0</v>
      </c>
      <c r="AC23" s="150"/>
      <c r="AD23" s="32">
        <f>MAX(F23,I23,L23,O23,R23,U23,X23,AA23)</f>
        <v>58</v>
      </c>
    </row>
    <row r="24" spans="1:30" ht="15" thickBot="1" x14ac:dyDescent="0.35">
      <c r="A24" s="162" t="str">
        <f>E11</f>
        <v>CLAUDE</v>
      </c>
      <c r="B24" s="118"/>
      <c r="C24" s="68"/>
      <c r="D24" s="151">
        <v>67</v>
      </c>
      <c r="E24" s="151"/>
      <c r="F24" s="152">
        <f>IF(J18&lt;&gt;"",L18,"")</f>
        <v>12</v>
      </c>
      <c r="G24" s="155">
        <v>196</v>
      </c>
      <c r="H24" s="151"/>
      <c r="I24" s="152">
        <f>IF(J21&lt;&gt;"",L21,"")</f>
        <v>30</v>
      </c>
      <c r="J24" s="153"/>
      <c r="K24" s="153"/>
      <c r="L24" s="154"/>
      <c r="M24" s="163">
        <v>200</v>
      </c>
      <c r="N24" s="151"/>
      <c r="O24" s="152">
        <v>30</v>
      </c>
      <c r="P24" s="151"/>
      <c r="Q24" s="151"/>
      <c r="R24" s="152"/>
      <c r="S24" s="151"/>
      <c r="T24" s="151"/>
      <c r="U24" s="152"/>
      <c r="V24" s="40"/>
      <c r="W24" s="40"/>
      <c r="X24" s="157"/>
      <c r="Y24" s="158"/>
      <c r="Z24" s="158"/>
      <c r="AA24" s="159"/>
      <c r="AB24" s="20">
        <f>SUM(Y24,V24,S24,P24,M24,J24,G24,D24)</f>
        <v>463</v>
      </c>
      <c r="AC24" s="160"/>
      <c r="AD24" s="38">
        <f>SUM(AA24,X24,U24,R24,O24,L24,I24,F24)</f>
        <v>72</v>
      </c>
    </row>
    <row r="25" spans="1:30" ht="21.6" thickBot="1" x14ac:dyDescent="0.45">
      <c r="A25" s="126" t="str">
        <f>A11</f>
        <v>SIMON</v>
      </c>
      <c r="B25" s="118"/>
      <c r="C25" s="68"/>
      <c r="D25" s="129"/>
      <c r="E25" s="130" t="str">
        <f>IF(AK25=2,"G"," ")</f>
        <v xml:space="preserve"> </v>
      </c>
      <c r="F25" s="131" t="str">
        <f>IF(AK25=1,"N","")</f>
        <v/>
      </c>
      <c r="G25" s="129"/>
      <c r="H25" s="130" t="str">
        <f>IF(AL25=2,"G"," ")</f>
        <v xml:space="preserve"> </v>
      </c>
      <c r="I25" s="132" t="str">
        <f>IF(AL25=1,"N","")</f>
        <v/>
      </c>
      <c r="J25" s="127"/>
      <c r="K25" s="127"/>
      <c r="L25" s="128"/>
      <c r="M25" s="129"/>
      <c r="N25" s="130" t="str">
        <f>IF(AM25=2,"G"," ")</f>
        <v xml:space="preserve"> </v>
      </c>
      <c r="O25" s="131" t="s">
        <v>21</v>
      </c>
      <c r="P25" s="129"/>
      <c r="Q25" s="130" t="str">
        <f>IF(AN25=2,"G"," ")</f>
        <v xml:space="preserve"> </v>
      </c>
      <c r="R25" s="131" t="str">
        <f>IF(AN25=1,"N","")</f>
        <v/>
      </c>
      <c r="S25" s="129"/>
      <c r="T25" s="130" t="str">
        <f>IF(AO25=2,"G"," ")</f>
        <v xml:space="preserve"> </v>
      </c>
      <c r="U25" s="132" t="str">
        <f>IF(AO25=1,"N","")</f>
        <v/>
      </c>
      <c r="V25" s="133" t="str">
        <f>IF(AP25=2,"G"," ")</f>
        <v xml:space="preserve"> </v>
      </c>
      <c r="W25" s="133"/>
      <c r="X25" s="132" t="str">
        <f>IF(AP25=1,"N","")</f>
        <v/>
      </c>
      <c r="Y25" s="134" t="str">
        <f>IF(AQ25=2,"G"," ")</f>
        <v xml:space="preserve"> </v>
      </c>
      <c r="Z25" s="133"/>
      <c r="AA25" s="135" t="str">
        <f>IF(AQ25=1,"N","")</f>
        <v/>
      </c>
      <c r="AB25" s="20"/>
      <c r="AC25" s="136">
        <f>IF(AD24&lt;1,0,AB24/AD24)</f>
        <v>6.4305555555555554</v>
      </c>
      <c r="AD25" s="38"/>
    </row>
    <row r="26" spans="1:30" x14ac:dyDescent="0.3">
      <c r="A26" s="137" t="str">
        <f>J11</f>
        <v>ABASM</v>
      </c>
      <c r="B26" s="31"/>
      <c r="C26" s="138"/>
      <c r="D26" s="141">
        <f>IF(D24&lt;1,0,D24/F24)</f>
        <v>5.583333333333333</v>
      </c>
      <c r="E26" s="161">
        <f>IF(K20&lt;&gt;"",K20,"")</f>
        <v>2</v>
      </c>
      <c r="F26" s="143">
        <v>20</v>
      </c>
      <c r="G26" s="141">
        <f>IF(G24&lt;1,0,G24/I24)</f>
        <v>6.5333333333333332</v>
      </c>
      <c r="H26" s="161">
        <f>IF(K23&lt;&gt;"",K23,"")</f>
        <v>3</v>
      </c>
      <c r="I26" s="144">
        <v>24</v>
      </c>
      <c r="J26" s="139"/>
      <c r="K26" s="139"/>
      <c r="L26" s="140"/>
      <c r="M26" s="141">
        <f>IF(M24&lt;1,0,M24/O24)</f>
        <v>6.666666666666667</v>
      </c>
      <c r="N26" s="142">
        <v>1</v>
      </c>
      <c r="O26" s="143">
        <v>29</v>
      </c>
      <c r="P26" s="141">
        <f>IF(P24&lt;1,0,P24/R24)</f>
        <v>0</v>
      </c>
      <c r="Q26" s="142"/>
      <c r="R26" s="143" t="s">
        <v>22</v>
      </c>
      <c r="S26" s="141">
        <f>IF(S24&lt;1,0,S24/U24)</f>
        <v>0</v>
      </c>
      <c r="T26" s="142"/>
      <c r="U26" s="143"/>
      <c r="V26" s="141">
        <f>IF(V24&lt;1,0,V24/X24)</f>
        <v>0</v>
      </c>
      <c r="W26" s="145"/>
      <c r="X26" s="146"/>
      <c r="Y26" s="147">
        <f>IF(Y24&lt;1,0,Y24/AA24)</f>
        <v>0</v>
      </c>
      <c r="Z26" s="145"/>
      <c r="AA26" s="148"/>
      <c r="AB26" s="149">
        <f>IF(CB24&lt;&gt;"0",CB24,"")</f>
        <v>0</v>
      </c>
      <c r="AC26" s="150"/>
      <c r="AD26" s="32">
        <f>MAX(F26,I26,L26,O26,R26,U26,X26,AA26)</f>
        <v>29</v>
      </c>
    </row>
    <row r="27" spans="1:30" ht="15" thickBot="1" x14ac:dyDescent="0.35">
      <c r="A27" s="162" t="str">
        <f>E12</f>
        <v>SERGE</v>
      </c>
      <c r="B27" s="118"/>
      <c r="C27" s="68"/>
      <c r="D27" s="155">
        <v>49</v>
      </c>
      <c r="E27" s="151"/>
      <c r="F27" s="152">
        <f>IF(M18&lt;&gt;"",O18,"")</f>
        <v>17</v>
      </c>
      <c r="G27" s="151">
        <v>154</v>
      </c>
      <c r="H27" s="151"/>
      <c r="I27" s="152">
        <f>IF(M21&lt;&gt;"",O21,"")</f>
        <v>30</v>
      </c>
      <c r="J27" s="151">
        <v>120</v>
      </c>
      <c r="K27" s="151"/>
      <c r="L27" s="152">
        <f>IF(M24&lt;&gt;"",O24,"")</f>
        <v>30</v>
      </c>
      <c r="M27" s="153"/>
      <c r="N27" s="153"/>
      <c r="O27" s="154"/>
      <c r="P27" s="151"/>
      <c r="Q27" s="151"/>
      <c r="R27" s="152"/>
      <c r="S27" s="151"/>
      <c r="T27" s="151"/>
      <c r="U27" s="152"/>
      <c r="V27" s="40"/>
      <c r="W27" s="40"/>
      <c r="X27" s="157"/>
      <c r="Y27" s="158"/>
      <c r="Z27" s="158"/>
      <c r="AA27" s="159"/>
      <c r="AB27" s="20">
        <f>SUM(Y27,V27,S27,P27,M27,J27,G27,D27)</f>
        <v>323</v>
      </c>
      <c r="AC27" s="160"/>
      <c r="AD27" s="38">
        <f>SUM(AA27,X27,U27,R27,O27,L27,I27,F27)</f>
        <v>77</v>
      </c>
    </row>
    <row r="28" spans="1:30" ht="21.6" thickBot="1" x14ac:dyDescent="0.45">
      <c r="A28" s="126" t="str">
        <f>A12</f>
        <v>RIEGEL</v>
      </c>
      <c r="B28" s="118"/>
      <c r="C28" s="68"/>
      <c r="D28" s="129"/>
      <c r="E28" s="130" t="str">
        <f>IF(AK28=2,"G"," ")</f>
        <v xml:space="preserve"> </v>
      </c>
      <c r="F28" s="131" t="str">
        <f>IF(AK28=1,"N","")</f>
        <v/>
      </c>
      <c r="G28" s="129"/>
      <c r="H28" s="130" t="str">
        <f>IF(AL28=2,"G"," ")</f>
        <v xml:space="preserve"> </v>
      </c>
      <c r="I28" s="132" t="str">
        <f>IF(AL28=1,"N","")</f>
        <v/>
      </c>
      <c r="J28" s="129"/>
      <c r="K28" s="130" t="str">
        <f>IF(AM28=2,"G"," ")</f>
        <v xml:space="preserve"> </v>
      </c>
      <c r="L28" s="132" t="str">
        <f>IF(AM28=1,"N","")</f>
        <v/>
      </c>
      <c r="M28" s="127"/>
      <c r="N28" s="127"/>
      <c r="O28" s="128"/>
      <c r="P28" s="129"/>
      <c r="Q28" s="130" t="str">
        <f>IF(AN28=2,"G"," ")</f>
        <v xml:space="preserve"> </v>
      </c>
      <c r="R28" s="131" t="str">
        <f>IF(AN28=1,"N","")</f>
        <v/>
      </c>
      <c r="S28" s="129"/>
      <c r="T28" s="130" t="str">
        <f>IF(AO28=2,"G"," ")</f>
        <v xml:space="preserve"> </v>
      </c>
      <c r="U28" s="132" t="str">
        <f>IF(AO28=1,"N","")</f>
        <v/>
      </c>
      <c r="V28" s="133" t="str">
        <f>IF(AP28=2,"G"," ")</f>
        <v xml:space="preserve"> </v>
      </c>
      <c r="W28" s="133"/>
      <c r="X28" s="132" t="str">
        <f>IF(AP28=1,"N","")</f>
        <v/>
      </c>
      <c r="Y28" s="134" t="str">
        <f>IF(AQ28=2,"G"," ")</f>
        <v xml:space="preserve"> </v>
      </c>
      <c r="Z28" s="133"/>
      <c r="AA28" s="135" t="str">
        <f>IF(AQ28=1,"N","")</f>
        <v/>
      </c>
      <c r="AB28" s="20"/>
      <c r="AC28" s="136">
        <f>IF(AD27&lt;1,0,AB27/AD27)</f>
        <v>4.1948051948051948</v>
      </c>
      <c r="AD28" s="38"/>
    </row>
    <row r="29" spans="1:30" x14ac:dyDescent="0.3">
      <c r="A29" s="137" t="str">
        <f>J12</f>
        <v>ABASM</v>
      </c>
      <c r="B29" s="31"/>
      <c r="C29" s="138"/>
      <c r="D29" s="141">
        <f>IF(D27&lt;1,0,D27/F27)</f>
        <v>2.8823529411764706</v>
      </c>
      <c r="E29" s="161">
        <f>IF(N20&lt;&gt;"",N20,"")</f>
        <v>3</v>
      </c>
      <c r="F29" s="144"/>
      <c r="G29" s="141">
        <f>IF(G27&lt;1,0,G27/I27)</f>
        <v>5.1333333333333337</v>
      </c>
      <c r="H29" s="161">
        <f>IF(N23&lt;&gt;"",N23,"")</f>
        <v>2</v>
      </c>
      <c r="I29" s="143">
        <v>46</v>
      </c>
      <c r="J29" s="141">
        <f>IF(J27&lt;1,0,J27/L27)</f>
        <v>4</v>
      </c>
      <c r="K29" s="161">
        <f>IF(N26&lt;&gt;"",N26,"")</f>
        <v>1</v>
      </c>
      <c r="L29" s="143">
        <v>19</v>
      </c>
      <c r="M29" s="139"/>
      <c r="N29" s="139"/>
      <c r="O29" s="140"/>
      <c r="P29" s="141">
        <f>IF(P27&lt;1,0,P27/R27)</f>
        <v>0</v>
      </c>
      <c r="Q29" s="142"/>
      <c r="R29" s="143"/>
      <c r="S29" s="141">
        <f>IF(S27&lt;1,0,S27/U27)</f>
        <v>0</v>
      </c>
      <c r="T29" s="142"/>
      <c r="U29" s="143"/>
      <c r="V29" s="141">
        <f>IF(V27&lt;1,0,V27/X27)</f>
        <v>0</v>
      </c>
      <c r="W29" s="145"/>
      <c r="X29" s="146"/>
      <c r="Y29" s="147">
        <f>IF(Y27&lt;1,0,Y27/AA27)</f>
        <v>0</v>
      </c>
      <c r="Z29" s="145"/>
      <c r="AA29" s="148"/>
      <c r="AB29" s="149">
        <f>IF(CB27&lt;&gt;"0",CB27,"")</f>
        <v>0</v>
      </c>
      <c r="AC29" s="150"/>
      <c r="AD29" s="32">
        <f>MAX(F29,I29,L29,O29,R29,U29,X29,AA29)</f>
        <v>46</v>
      </c>
    </row>
    <row r="30" spans="1:30" ht="15" thickBot="1" x14ac:dyDescent="0.35">
      <c r="A30" s="162">
        <f>E13</f>
        <v>0</v>
      </c>
      <c r="B30" s="118"/>
      <c r="C30" s="68"/>
      <c r="D30" s="151"/>
      <c r="E30" s="151"/>
      <c r="F30" s="152" t="str">
        <f>IF(P18&lt;&gt;"",R18,"")</f>
        <v/>
      </c>
      <c r="G30" s="151"/>
      <c r="H30" s="151"/>
      <c r="I30" s="152" t="str">
        <f>IF(P21&lt;&gt;"",R21,"")</f>
        <v/>
      </c>
      <c r="J30" s="151"/>
      <c r="K30" s="151"/>
      <c r="L30" s="152" t="str">
        <f>IF(P24&lt;&gt;"",R24,"")</f>
        <v/>
      </c>
      <c r="M30" s="151"/>
      <c r="N30" s="151"/>
      <c r="O30" s="152" t="str">
        <f>IF(P27&lt;&gt;"",R27,"")</f>
        <v/>
      </c>
      <c r="P30" s="153"/>
      <c r="Q30" s="153"/>
      <c r="R30" s="154"/>
      <c r="S30" s="151"/>
      <c r="T30" s="151"/>
      <c r="U30" s="152"/>
      <c r="V30" s="40"/>
      <c r="W30" s="40"/>
      <c r="X30" s="157" t="s">
        <v>23</v>
      </c>
      <c r="Y30" s="158"/>
      <c r="Z30" s="158"/>
      <c r="AA30" s="159"/>
      <c r="AB30" s="20">
        <f>SUM(Y30,V30,S30,P30,M30,J30,G30,D30)</f>
        <v>0</v>
      </c>
      <c r="AC30" s="160"/>
      <c r="AD30" s="38">
        <f>SUM(AA30,X30,U30,R30,O30,L30,I30,F30)</f>
        <v>0</v>
      </c>
    </row>
    <row r="31" spans="1:30" ht="21.6" thickBot="1" x14ac:dyDescent="0.45">
      <c r="A31" s="126">
        <f>A13</f>
        <v>0</v>
      </c>
      <c r="B31" s="118"/>
      <c r="C31" s="68"/>
      <c r="D31" s="129"/>
      <c r="E31" s="130" t="str">
        <f>IF(AK31=2,"G"," ")</f>
        <v xml:space="preserve"> </v>
      </c>
      <c r="F31" s="131" t="str">
        <f>IF(AK31=1,"N","")</f>
        <v/>
      </c>
      <c r="G31" s="129"/>
      <c r="H31" s="130" t="str">
        <f>IF(AL31=2,"G"," ")</f>
        <v xml:space="preserve"> </v>
      </c>
      <c r="I31" s="132" t="str">
        <f>IF(AL31=1,"N","")</f>
        <v/>
      </c>
      <c r="J31" s="129"/>
      <c r="K31" s="130" t="str">
        <f>IF(AM31=2,"G"," ")</f>
        <v xml:space="preserve"> </v>
      </c>
      <c r="L31" s="132" t="str">
        <f>IF(AM31=1,"N","")</f>
        <v/>
      </c>
      <c r="M31" s="129"/>
      <c r="N31" s="130" t="str">
        <f>IF(AN31=2,"G"," ")</f>
        <v xml:space="preserve"> </v>
      </c>
      <c r="O31" s="132" t="str">
        <f>IF(AN31=1,"N","")</f>
        <v/>
      </c>
      <c r="P31" s="127"/>
      <c r="Q31" s="127"/>
      <c r="R31" s="128"/>
      <c r="S31" s="129"/>
      <c r="T31" s="130" t="str">
        <f>IF(AO31=2,"G"," ")</f>
        <v xml:space="preserve"> </v>
      </c>
      <c r="U31" s="132" t="str">
        <f>IF(AO31=1,"N","")</f>
        <v/>
      </c>
      <c r="V31" s="133" t="str">
        <f>IF(AP31=2,"G"," ")</f>
        <v xml:space="preserve"> </v>
      </c>
      <c r="W31" s="133"/>
      <c r="X31" s="132" t="str">
        <f>IF(AP31=1,"N","")</f>
        <v/>
      </c>
      <c r="Y31" s="134" t="str">
        <f>IF(AQ31=2,"G"," ")</f>
        <v xml:space="preserve"> </v>
      </c>
      <c r="Z31" s="133"/>
      <c r="AA31" s="135" t="str">
        <f>IF(AQ31=1,"N","")</f>
        <v/>
      </c>
      <c r="AB31" s="164"/>
      <c r="AC31" s="136">
        <f>IF(AD30&lt;1,0,AB30/AD30)</f>
        <v>0</v>
      </c>
      <c r="AD31" s="38"/>
    </row>
    <row r="32" spans="1:30" x14ac:dyDescent="0.3">
      <c r="A32" s="137">
        <f>J13</f>
        <v>0</v>
      </c>
      <c r="B32" s="31"/>
      <c r="C32" s="138"/>
      <c r="D32" s="141">
        <f>IF(D30&lt;1,0,D30/F30)</f>
        <v>0</v>
      </c>
      <c r="E32" s="161" t="str">
        <f>IF(Q20&lt;&gt;"",Q20,"")</f>
        <v/>
      </c>
      <c r="F32" s="143"/>
      <c r="G32" s="141">
        <f>IF(G30&lt;1,0,G30/I30)</f>
        <v>0</v>
      </c>
      <c r="H32" s="161" t="str">
        <f>IF(Q23&lt;&gt;"",Q23,"")</f>
        <v/>
      </c>
      <c r="I32" s="143"/>
      <c r="J32" s="141">
        <f>IF(J30&lt;1,0,J30/L30)</f>
        <v>0</v>
      </c>
      <c r="K32" s="161" t="str">
        <f>IF(Q26&lt;&gt;"",Q26,"")</f>
        <v/>
      </c>
      <c r="L32" s="143"/>
      <c r="M32" s="141">
        <f>IF(M30&lt;1,0,M30/O30)</f>
        <v>0</v>
      </c>
      <c r="N32" s="161" t="str">
        <f>IF(Q29&lt;&gt;"",Q29,"")</f>
        <v/>
      </c>
      <c r="O32" s="143"/>
      <c r="P32" s="139"/>
      <c r="Q32" s="139"/>
      <c r="R32" s="140"/>
      <c r="S32" s="141">
        <f>IF(S30&lt;1,0,S30/U30)</f>
        <v>0</v>
      </c>
      <c r="T32" s="142"/>
      <c r="U32" s="143"/>
      <c r="V32" s="141">
        <f>IF(V30&lt;1,0,V30/X30)</f>
        <v>0</v>
      </c>
      <c r="W32" s="145"/>
      <c r="X32" s="146"/>
      <c r="Y32" s="147">
        <f>IF(Y30&lt;1,0,Y30/AA30)</f>
        <v>0</v>
      </c>
      <c r="Z32" s="145"/>
      <c r="AA32" s="148"/>
      <c r="AB32" s="149">
        <f>IF(CB30&lt;&gt;"0",CB30,"")</f>
        <v>0</v>
      </c>
      <c r="AC32" s="150"/>
      <c r="AD32" s="32">
        <f>MAX(F32,I32,L32,O32,R32,U32,X32,AA32)</f>
        <v>0</v>
      </c>
    </row>
    <row r="33" spans="1:30" ht="15" thickBot="1" x14ac:dyDescent="0.35">
      <c r="A33" s="162">
        <f>E14</f>
        <v>0</v>
      </c>
      <c r="B33" s="118"/>
      <c r="C33" s="68"/>
      <c r="D33" s="151"/>
      <c r="E33" s="40"/>
      <c r="F33" s="152" t="str">
        <f>IF(S18&lt;&gt;"",U18,"")</f>
        <v/>
      </c>
      <c r="G33" s="151"/>
      <c r="H33" s="40"/>
      <c r="I33" s="152" t="str">
        <f>IF(S21&lt;&gt;"",U21,"")</f>
        <v/>
      </c>
      <c r="J33" s="151"/>
      <c r="K33" s="40"/>
      <c r="L33" s="152" t="str">
        <f>IF(S24&lt;&gt;"",U24,"")</f>
        <v/>
      </c>
      <c r="M33" s="151"/>
      <c r="N33" s="40"/>
      <c r="O33" s="152" t="str">
        <f>IF(S27&lt;&gt;"",U27,"")</f>
        <v/>
      </c>
      <c r="P33" s="151"/>
      <c r="Q33" s="40"/>
      <c r="R33" s="152" t="str">
        <f>IF(S30&lt;&gt;"",U30,"")</f>
        <v/>
      </c>
      <c r="S33" s="119"/>
      <c r="T33" s="119"/>
      <c r="U33" s="120"/>
      <c r="V33" s="40"/>
      <c r="W33" s="40"/>
      <c r="X33" s="157"/>
      <c r="Y33" s="158"/>
      <c r="Z33" s="158"/>
      <c r="AA33" s="159"/>
      <c r="AB33" s="20">
        <f>SUM(Y33,V33,S33,P33,M33,J33,G33,D33)</f>
        <v>0</v>
      </c>
      <c r="AC33" s="160"/>
      <c r="AD33" s="38">
        <f>SUM(AA33,X33,U33,R33,O33,L33,I33,F33)</f>
        <v>0</v>
      </c>
    </row>
    <row r="34" spans="1:30" ht="21.6" thickBot="1" x14ac:dyDescent="0.45">
      <c r="A34" s="126">
        <f>A14</f>
        <v>0</v>
      </c>
      <c r="B34" s="118"/>
      <c r="C34" s="68"/>
      <c r="D34" s="129"/>
      <c r="E34" s="130" t="str">
        <f>IF(AK34=2,"G"," ")</f>
        <v xml:space="preserve"> </v>
      </c>
      <c r="F34" s="131" t="str">
        <f>IF(AK34=1,"N","")</f>
        <v/>
      </c>
      <c r="G34" s="129"/>
      <c r="H34" s="130" t="str">
        <f>IF(AL34=2,"G"," ")</f>
        <v xml:space="preserve"> </v>
      </c>
      <c r="I34" s="132" t="str">
        <f>IF(AL34=1,"N","")</f>
        <v/>
      </c>
      <c r="J34" s="129"/>
      <c r="K34" s="130" t="str">
        <f>IF(AM34=2,"G"," ")</f>
        <v xml:space="preserve"> </v>
      </c>
      <c r="L34" s="132" t="str">
        <f>IF(AM34=1,"N","")</f>
        <v/>
      </c>
      <c r="M34" s="129"/>
      <c r="N34" s="130" t="str">
        <f>IF(AN34=2,"G"," ")</f>
        <v xml:space="preserve"> </v>
      </c>
      <c r="O34" s="132" t="str">
        <f>IF(AN34=1,"N","")</f>
        <v/>
      </c>
      <c r="P34" s="129"/>
      <c r="Q34" s="130" t="str">
        <f>IF(AO34=2,"G"," ")</f>
        <v xml:space="preserve"> </v>
      </c>
      <c r="R34" s="132" t="str">
        <f>IF(AO34=1,"N","")</f>
        <v/>
      </c>
      <c r="S34" s="127"/>
      <c r="T34" s="127"/>
      <c r="U34" s="128"/>
      <c r="V34" s="133" t="str">
        <f>IF(AP34=2,"G"," ")</f>
        <v xml:space="preserve"> </v>
      </c>
      <c r="W34" s="133"/>
      <c r="X34" s="132" t="str">
        <f>IF(AP34=1,"N","")</f>
        <v/>
      </c>
      <c r="Y34" s="134" t="str">
        <f>IF(AQ34=2,"G"," ")</f>
        <v xml:space="preserve"> </v>
      </c>
      <c r="Z34" s="133"/>
      <c r="AA34" s="135" t="str">
        <f>IF(AQ34=1,"N","")</f>
        <v/>
      </c>
      <c r="AB34" s="20"/>
      <c r="AC34" s="136">
        <f>IF(AD33&lt;1,0,AB33/AD33)</f>
        <v>0</v>
      </c>
      <c r="AD34" s="38"/>
    </row>
    <row r="35" spans="1:30" x14ac:dyDescent="0.3">
      <c r="A35" s="137">
        <f>J14</f>
        <v>0</v>
      </c>
      <c r="B35" s="31"/>
      <c r="C35" s="138"/>
      <c r="D35" s="141">
        <f>IF(D33&lt;1,0,D33/F33)</f>
        <v>0</v>
      </c>
      <c r="E35" s="161" t="str">
        <f>IF(T20&lt;&gt;"",T20,"")</f>
        <v/>
      </c>
      <c r="F35" s="146"/>
      <c r="G35" s="141">
        <f>IF(G33&lt;1,0,G33/I33)</f>
        <v>0</v>
      </c>
      <c r="H35" s="161" t="str">
        <f>IF(T23&lt;&gt;"",T23,"")</f>
        <v/>
      </c>
      <c r="I35" s="146"/>
      <c r="J35" s="141">
        <f>IF(J33&lt;1,0,J33/L33)</f>
        <v>0</v>
      </c>
      <c r="K35" s="161" t="str">
        <f>IF(T26&lt;&gt;"",T26,"")</f>
        <v/>
      </c>
      <c r="L35" s="146"/>
      <c r="M35" s="141">
        <f>IF(M33&lt;1,0,M33/O33)</f>
        <v>0</v>
      </c>
      <c r="N35" s="161" t="str">
        <f>IF(T29&lt;&gt;"",T29,"")</f>
        <v/>
      </c>
      <c r="O35" s="146"/>
      <c r="P35" s="141">
        <f>IF(P33&lt;1,0,P33/R33)</f>
        <v>0</v>
      </c>
      <c r="Q35" s="161" t="str">
        <f>IF(T32&lt;&gt;"",T32,"")</f>
        <v/>
      </c>
      <c r="R35" s="146"/>
      <c r="S35" s="165"/>
      <c r="T35" s="165"/>
      <c r="U35" s="166"/>
      <c r="V35" s="141">
        <f>IF(V33&lt;1,0,V33/X33)</f>
        <v>0</v>
      </c>
      <c r="W35" s="145"/>
      <c r="X35" s="146"/>
      <c r="Y35" s="147">
        <f>IF(Y33&lt;1,0,Y33/AA33)</f>
        <v>0</v>
      </c>
      <c r="Z35" s="145"/>
      <c r="AA35" s="148"/>
      <c r="AB35" s="149">
        <f>IF(CB33&lt;&gt;"0",CB33,"")</f>
        <v>0</v>
      </c>
      <c r="AC35" s="150"/>
      <c r="AD35" s="32">
        <f>MAX(F35,I35,L35,O35,R35,U35,X35,AA35)</f>
        <v>0</v>
      </c>
    </row>
    <row r="36" spans="1:30" ht="15" thickBot="1" x14ac:dyDescent="0.35">
      <c r="A36" s="162">
        <f>E15</f>
        <v>0</v>
      </c>
      <c r="B36" s="118"/>
      <c r="C36" s="68"/>
      <c r="D36" s="40"/>
      <c r="E36" s="40"/>
      <c r="F36" s="152" t="str">
        <f>IF(V18&lt;&gt;"",X18,"")</f>
        <v/>
      </c>
      <c r="G36" s="40"/>
      <c r="H36" s="40"/>
      <c r="I36" s="152" t="str">
        <f>IF(V21&lt;&gt;"",X21,"")</f>
        <v/>
      </c>
      <c r="J36" s="40"/>
      <c r="K36" s="40"/>
      <c r="L36" s="152" t="str">
        <f>IF(V24&lt;&gt;"",X24,"")</f>
        <v/>
      </c>
      <c r="M36" s="40"/>
      <c r="N36" s="40"/>
      <c r="O36" s="157" t="str">
        <f>IF(V27&lt;&gt;"",X27,"")</f>
        <v/>
      </c>
      <c r="P36" s="40"/>
      <c r="Q36" s="40"/>
      <c r="R36" s="152" t="str">
        <f>IF(V30&lt;&gt;"",X30,"")</f>
        <v/>
      </c>
      <c r="S36" s="40"/>
      <c r="T36" s="40"/>
      <c r="U36" s="152" t="str">
        <f>IF(V33&lt;&gt;"",X33,"")</f>
        <v/>
      </c>
      <c r="V36" s="119"/>
      <c r="W36" s="119"/>
      <c r="X36" s="120"/>
      <c r="Y36" s="158"/>
      <c r="Z36" s="158"/>
      <c r="AA36" s="159"/>
      <c r="AB36" s="20">
        <f>SUM(Y36,V36,S36,P36,M36,J36,G36,D36)</f>
        <v>0</v>
      </c>
      <c r="AC36" s="160"/>
      <c r="AD36" s="38">
        <f>SUM(AA36,X36,U36,R36,O36,L36,I36,F36)</f>
        <v>0</v>
      </c>
    </row>
    <row r="37" spans="1:30" ht="16.2" thickBot="1" x14ac:dyDescent="0.35">
      <c r="A37" s="126">
        <f>A15</f>
        <v>0</v>
      </c>
      <c r="B37" s="118"/>
      <c r="C37" s="68"/>
      <c r="D37" s="133" t="str">
        <f>IF(AK37=2,"G"," ")</f>
        <v xml:space="preserve"> </v>
      </c>
      <c r="E37" s="133"/>
      <c r="F37" s="132" t="str">
        <f>IF(AK37=1,"N","")</f>
        <v/>
      </c>
      <c r="G37" s="133" t="str">
        <f>IF(AL37=2,"G"," ")</f>
        <v xml:space="preserve"> </v>
      </c>
      <c r="H37" s="133"/>
      <c r="I37" s="132" t="str">
        <f>IF(AL37=1,"N","")</f>
        <v/>
      </c>
      <c r="J37" s="133" t="str">
        <f>IF(AM37=2,"G"," ")</f>
        <v xml:space="preserve"> </v>
      </c>
      <c r="K37" s="133"/>
      <c r="L37" s="132" t="str">
        <f>IF(AM37=1,"N","")</f>
        <v/>
      </c>
      <c r="M37" s="133" t="str">
        <f>IF(AN37=2,"G"," ")</f>
        <v xml:space="preserve"> </v>
      </c>
      <c r="N37" s="133"/>
      <c r="O37" s="132" t="str">
        <f>IF(AN37=1,"N","")</f>
        <v/>
      </c>
      <c r="P37" s="133" t="str">
        <f>IF(AO37=2,"G"," ")</f>
        <v xml:space="preserve"> </v>
      </c>
      <c r="Q37" s="133"/>
      <c r="R37" s="132" t="str">
        <f>IF(AO37=1,"N","")</f>
        <v/>
      </c>
      <c r="S37" s="133" t="str">
        <f>IF(AP37=2,"G"," ")</f>
        <v xml:space="preserve"> </v>
      </c>
      <c r="T37" s="133"/>
      <c r="U37" s="132" t="str">
        <f>IF(AP37=1,"N","")</f>
        <v/>
      </c>
      <c r="V37" s="127"/>
      <c r="W37" s="127"/>
      <c r="X37" s="128"/>
      <c r="Y37" s="134" t="str">
        <f>IF(AQ37=2,"G"," ")</f>
        <v xml:space="preserve"> </v>
      </c>
      <c r="Z37" s="133"/>
      <c r="AA37" s="135" t="str">
        <f>IF(AQ37=1,"N","")</f>
        <v/>
      </c>
      <c r="AB37" s="20"/>
      <c r="AC37" s="167">
        <f>IF(AD36&lt;1,0,AB36/AD36)</f>
        <v>0</v>
      </c>
      <c r="AD37" s="38"/>
    </row>
    <row r="38" spans="1:30" x14ac:dyDescent="0.3">
      <c r="A38" s="137">
        <f>J15</f>
        <v>0</v>
      </c>
      <c r="B38" s="31"/>
      <c r="C38" s="138"/>
      <c r="D38" s="141">
        <f>IF(D36&lt;1,0,D36/F36)</f>
        <v>0</v>
      </c>
      <c r="E38" s="168" t="str">
        <f>IF(V18&lt;&gt;"",W20,"")</f>
        <v/>
      </c>
      <c r="F38" s="146"/>
      <c r="G38" s="141">
        <f>IF(G36&lt;1,0,G36/I36)</f>
        <v>0</v>
      </c>
      <c r="H38" s="168" t="str">
        <f>IF(V21&lt;&gt;"",W23,"")</f>
        <v/>
      </c>
      <c r="I38" s="146"/>
      <c r="J38" s="141">
        <f>IF(J36&lt;1,0,J36/L36)</f>
        <v>0</v>
      </c>
      <c r="K38" s="168" t="str">
        <f>IF(V24&lt;&gt;"",W26,"")</f>
        <v/>
      </c>
      <c r="L38" s="146"/>
      <c r="M38" s="141">
        <f>IF(M36&lt;1,0,M36/O36)</f>
        <v>0</v>
      </c>
      <c r="N38" s="168" t="str">
        <f>IF(V27&lt;&gt;"",W29,"")</f>
        <v/>
      </c>
      <c r="O38" s="146"/>
      <c r="P38" s="141">
        <f>IF(P36&lt;1,0,P36/R36)</f>
        <v>0</v>
      </c>
      <c r="Q38" s="168" t="str">
        <f>IF(V30&lt;&gt;"",W32,"")</f>
        <v/>
      </c>
      <c r="R38" s="146"/>
      <c r="S38" s="141">
        <f>IF(S36&lt;1,0,S36/U36)</f>
        <v>0</v>
      </c>
      <c r="T38" s="168" t="str">
        <f>IF(V33&lt;&gt;"",W35,"")</f>
        <v/>
      </c>
      <c r="U38" s="146"/>
      <c r="V38" s="165"/>
      <c r="W38" s="165"/>
      <c r="X38" s="166"/>
      <c r="Y38" s="147">
        <f>IF(Y36&lt;1,0,Y36/AA36)</f>
        <v>0</v>
      </c>
      <c r="Z38" s="145"/>
      <c r="AA38" s="148"/>
      <c r="AB38" s="169">
        <f>IF(CB36&lt;&gt;"0",CB36,"")</f>
        <v>0</v>
      </c>
      <c r="AC38" s="150"/>
      <c r="AD38" s="32">
        <f>MAX(F38,I38,L38,O38,R38,U38,X38,AA38)</f>
        <v>0</v>
      </c>
    </row>
    <row r="39" spans="1:30" ht="15" thickBot="1" x14ac:dyDescent="0.35">
      <c r="A39" s="162">
        <f>E16</f>
        <v>0</v>
      </c>
      <c r="B39" s="118"/>
      <c r="C39" s="68"/>
      <c r="D39" s="40"/>
      <c r="E39" s="40"/>
      <c r="F39" s="152" t="str">
        <f>IF(Y18&lt;&gt;"",AA18,"")</f>
        <v/>
      </c>
      <c r="G39" s="40"/>
      <c r="H39" s="40"/>
      <c r="I39" s="152" t="str">
        <f>IF(Y21&lt;&gt;"",AA21,"")</f>
        <v/>
      </c>
      <c r="J39" s="40"/>
      <c r="K39" s="40"/>
      <c r="L39" s="152" t="str">
        <f>IF(Y24&lt;&gt;"",AA24,"")</f>
        <v/>
      </c>
      <c r="M39" s="40"/>
      <c r="N39" s="40"/>
      <c r="O39" s="157" t="str">
        <f>IF(Y27&lt;&gt;"",AA27,"")</f>
        <v/>
      </c>
      <c r="P39" s="40"/>
      <c r="Q39" s="40"/>
      <c r="R39" s="157" t="str">
        <f>IF(Y30&lt;&gt;"",AA30,"")</f>
        <v/>
      </c>
      <c r="S39" s="40"/>
      <c r="T39" s="40"/>
      <c r="U39" s="152" t="str">
        <f>IF(Y33&lt;&gt;"",AA33,"")</f>
        <v/>
      </c>
      <c r="V39" s="40"/>
      <c r="W39" s="40"/>
      <c r="X39" s="152" t="str">
        <f>IF(Y36&lt;&gt;"",AA36,"")</f>
        <v/>
      </c>
      <c r="Y39" s="170"/>
      <c r="Z39" s="170"/>
      <c r="AA39" s="171"/>
      <c r="AB39" s="20">
        <f>SUM(Y39,V39,S39,P39,M39,J39,G39,D39)</f>
        <v>0</v>
      </c>
      <c r="AC39" s="160"/>
      <c r="AD39" s="38">
        <f>SUM(AA39,X39,U39,R39,O39,L39,I39,F39)</f>
        <v>0</v>
      </c>
    </row>
    <row r="40" spans="1:30" ht="16.8" thickBot="1" x14ac:dyDescent="0.4">
      <c r="A40" s="172">
        <f>A16</f>
        <v>0</v>
      </c>
      <c r="B40" s="173" t="str">
        <f>IF(B67&lt;&gt;"",B67,"")</f>
        <v/>
      </c>
      <c r="C40" s="68"/>
      <c r="D40" s="133" t="str">
        <f>IF(AK40=2,"G"," ")</f>
        <v xml:space="preserve"> </v>
      </c>
      <c r="E40" s="133"/>
      <c r="F40" s="132" t="str">
        <f>IF(AK40=1,"N","")</f>
        <v/>
      </c>
      <c r="G40" s="133" t="str">
        <f>IF(AL40=2,"G"," ")</f>
        <v xml:space="preserve"> </v>
      </c>
      <c r="H40" s="133"/>
      <c r="I40" s="132" t="str">
        <f>IF(AL40=1,"N","")</f>
        <v/>
      </c>
      <c r="J40" s="133" t="str">
        <f>IF(AM40=2,"G"," ")</f>
        <v xml:space="preserve"> </v>
      </c>
      <c r="K40" s="133"/>
      <c r="L40" s="132" t="str">
        <f>IF(AM40=1,"N","")</f>
        <v/>
      </c>
      <c r="M40" s="133" t="str">
        <f>IF(AN40=2,"G"," ")</f>
        <v xml:space="preserve"> </v>
      </c>
      <c r="N40" s="133"/>
      <c r="O40" s="132" t="str">
        <f>IF(AN40=1,"N","")</f>
        <v/>
      </c>
      <c r="P40" s="133" t="str">
        <f>IF(AO40=2,"G"," ")</f>
        <v xml:space="preserve"> </v>
      </c>
      <c r="Q40" s="133"/>
      <c r="R40" s="132" t="str">
        <f>IF(AO40=1,"N","")</f>
        <v/>
      </c>
      <c r="S40" s="133" t="str">
        <f>IF(AP40=2,"G"," ")</f>
        <v xml:space="preserve"> </v>
      </c>
      <c r="T40" s="133"/>
      <c r="U40" s="132" t="str">
        <f>IF(AP40=1,"N","")</f>
        <v/>
      </c>
      <c r="V40" s="133" t="str">
        <f>IF(AQ40=2,"G"," ")</f>
        <v xml:space="preserve"> </v>
      </c>
      <c r="W40" s="133"/>
      <c r="X40" s="132" t="str">
        <f>IF(AQ40=1,"N","")</f>
        <v/>
      </c>
      <c r="Y40" s="174"/>
      <c r="Z40" s="174"/>
      <c r="AA40" s="175"/>
      <c r="AB40" s="20"/>
      <c r="AC40" s="167">
        <f>IF(AD39&lt;1,0,AB39/AD39)</f>
        <v>0</v>
      </c>
      <c r="AD40" s="38"/>
    </row>
    <row r="41" spans="1:30" ht="15" x14ac:dyDescent="0.35">
      <c r="A41" s="176">
        <f>J16</f>
        <v>0</v>
      </c>
      <c r="B41" s="177" t="str">
        <f>IF(B67&lt;&gt;"",B67,"")</f>
        <v/>
      </c>
      <c r="C41" s="138"/>
      <c r="D41" s="141">
        <f>IF(D39&lt;1,0,D39/F39)</f>
        <v>0</v>
      </c>
      <c r="E41" s="168" t="str">
        <f>IF(Y18&lt;&gt;"",Z20,"")</f>
        <v/>
      </c>
      <c r="F41" s="146"/>
      <c r="G41" s="141">
        <f>IF(G39&lt;1,0,G39/I39)</f>
        <v>0</v>
      </c>
      <c r="H41" s="168" t="str">
        <f>IF(Y21&lt;&gt;"",Z23,"")</f>
        <v/>
      </c>
      <c r="I41" s="146"/>
      <c r="J41" s="141">
        <f>IF(J39&lt;1,0,J39/L39)</f>
        <v>0</v>
      </c>
      <c r="K41" s="168" t="str">
        <f>IF(Y24&lt;&gt;"",Z26,"")</f>
        <v/>
      </c>
      <c r="L41" s="146"/>
      <c r="M41" s="141">
        <f>IF(M39&lt;1,0,M39/O39)</f>
        <v>0</v>
      </c>
      <c r="N41" s="168" t="str">
        <f>IF(Y27&lt;&gt;"",Z29,"")</f>
        <v/>
      </c>
      <c r="O41" s="146"/>
      <c r="P41" s="141">
        <f>IF(P39&lt;1,0,P39/R39)</f>
        <v>0</v>
      </c>
      <c r="Q41" s="168" t="str">
        <f>IF(Y30&lt;&gt;"",Z32,"")</f>
        <v/>
      </c>
      <c r="R41" s="146"/>
      <c r="S41" s="141">
        <f>IF(S39&lt;1,0,S39/U39)</f>
        <v>0</v>
      </c>
      <c r="T41" s="168" t="str">
        <f>IF(Y33&lt;&gt;"",Z35,"")</f>
        <v/>
      </c>
      <c r="U41" s="146"/>
      <c r="V41" s="141">
        <f>IF(V39&lt;1,0,V39/X39)</f>
        <v>0</v>
      </c>
      <c r="W41" s="168" t="str">
        <f>IF(Y36&lt;&gt;"",Z38,"")</f>
        <v/>
      </c>
      <c r="X41" s="146"/>
      <c r="Y41" s="178"/>
      <c r="Z41" s="178"/>
      <c r="AA41" s="179"/>
      <c r="AB41" s="169">
        <f>IF(CB39&lt;&gt;"0",CB39,"")</f>
        <v>0</v>
      </c>
      <c r="AC41" s="150"/>
      <c r="AD41" s="32">
        <f>MAX(F41,I41,L41,O41,R41,U41,X41,AA41)</f>
        <v>0</v>
      </c>
    </row>
    <row r="42" spans="1:30" ht="15.6" thickBot="1" x14ac:dyDescent="0.4">
      <c r="A42" s="180"/>
      <c r="B42" s="115"/>
      <c r="C42" s="115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2"/>
      <c r="Z42" s="182"/>
      <c r="AA42" s="182"/>
      <c r="AB42" s="181"/>
      <c r="AC42" s="181"/>
      <c r="AD42" s="183"/>
    </row>
    <row r="43" spans="1:30" ht="18" thickBot="1" x14ac:dyDescent="0.45">
      <c r="A43" s="184"/>
      <c r="B43" s="185"/>
      <c r="C43" s="185"/>
      <c r="D43" s="185"/>
      <c r="E43" s="185"/>
      <c r="F43" s="186" t="s">
        <v>24</v>
      </c>
      <c r="G43" s="185"/>
      <c r="H43" s="185"/>
      <c r="I43" s="187"/>
      <c r="J43" s="185"/>
      <c r="K43" s="185"/>
      <c r="L43" s="187"/>
      <c r="M43" s="185"/>
      <c r="N43" s="185"/>
      <c r="O43" s="187"/>
      <c r="P43" s="185" t="s">
        <v>25</v>
      </c>
      <c r="Q43" s="185"/>
      <c r="R43" s="187"/>
      <c r="S43" s="185"/>
      <c r="T43" s="185"/>
      <c r="U43" s="187"/>
      <c r="V43" s="185"/>
      <c r="W43" s="185"/>
      <c r="X43" s="187"/>
      <c r="Y43" s="188"/>
      <c r="Z43" s="189" t="str">
        <f>IF(B45&lt;&gt;"",CF14,"")</f>
        <v/>
      </c>
      <c r="AA43" s="70"/>
      <c r="AB43" s="190"/>
      <c r="AC43" s="190"/>
      <c r="AD43" s="191"/>
    </row>
    <row r="44" spans="1:30" ht="15" thickBot="1" x14ac:dyDescent="0.35">
      <c r="A44" s="192"/>
      <c r="B44" s="193" t="s">
        <v>26</v>
      </c>
      <c r="C44" s="193"/>
      <c r="D44" s="194" t="s">
        <v>27</v>
      </c>
      <c r="E44" s="195"/>
      <c r="F44" s="193"/>
      <c r="G44" s="193" t="s">
        <v>14</v>
      </c>
      <c r="H44" s="193"/>
      <c r="I44" s="193"/>
      <c r="J44" s="193"/>
      <c r="K44" s="193"/>
      <c r="L44" s="196"/>
      <c r="M44" s="196"/>
      <c r="N44" s="197" t="s">
        <v>28</v>
      </c>
      <c r="O44" s="71"/>
      <c r="P44" s="198" t="s">
        <v>29</v>
      </c>
      <c r="Q44" s="70"/>
      <c r="R44" s="70"/>
      <c r="S44" s="70"/>
      <c r="T44" s="198" t="s">
        <v>30</v>
      </c>
      <c r="U44" s="70"/>
      <c r="V44" s="70"/>
      <c r="W44" s="71"/>
      <c r="X44" s="198" t="s">
        <v>31</v>
      </c>
      <c r="Y44" s="70"/>
      <c r="Z44" s="70"/>
      <c r="AA44" s="71"/>
      <c r="AB44" s="193"/>
      <c r="AC44" s="196" t="s">
        <v>32</v>
      </c>
      <c r="AD44" s="199"/>
    </row>
    <row r="45" spans="1:30" ht="17.399999999999999" x14ac:dyDescent="0.4">
      <c r="A45" s="200" t="str">
        <f>IF(B45&lt;&gt;"","1er","")</f>
        <v/>
      </c>
      <c r="B45" s="201" t="str">
        <f>IF(BE18=1,AW18,IF(BE21=1,AW21,IF(BE24=1,AW24,IF(BE27=1,AW27,IF(BE30=1,AW30,IF(BE33=1,AW33,IF(BE36=1,AW36,IF(BE39=1,AW39,""))))))))</f>
        <v/>
      </c>
      <c r="C45" s="80"/>
      <c r="D45" s="80"/>
      <c r="E45" s="80"/>
      <c r="F45" s="80"/>
      <c r="G45" s="80"/>
      <c r="H45" s="80"/>
      <c r="I45" s="202"/>
      <c r="J45" s="80"/>
      <c r="K45" s="80"/>
      <c r="L45" s="203"/>
      <c r="M45" s="80"/>
      <c r="N45" s="204" t="str">
        <f>IF(BE18=1,AJ19,IF(BE21=1,AJ22,IF(BE24=1,AJ25,IF(BE27=1,AJ28,IF(BE30=1,AJ31,IF(BE33=1,AJ34,IF(BE36=1,AJ37,IF(BE39=1,AJ40,""))))))))</f>
        <v/>
      </c>
      <c r="O45" s="77"/>
      <c r="P45" s="205" t="str">
        <f>IF(BE18=1,BZ18,IF(BE21=1,BZ21,IF(BE24=1,BZ24,IF(BE27=1,BZ27,IF(BE30=1,BZ30,IF(BE33=1,BZ33,IF(BE36=1,BZ36,IF(BE39=1,BZ39,""))))))))</f>
        <v/>
      </c>
      <c r="Q45" s="76"/>
      <c r="R45" s="76"/>
      <c r="S45" s="77"/>
      <c r="T45" s="206" t="str">
        <f>IF(BE18=1,CA18,IF(BE21=1,CA21,IF(BE24=1,CA24,IF(BE27=1,CA27,IF(BE30=1,CA30,IF(BE33=1,CA33,IF(BE36=1,CA36,IF(BE39=1,CA39,""))))))))</f>
        <v/>
      </c>
      <c r="U45" s="76"/>
      <c r="V45" s="76"/>
      <c r="W45" s="77"/>
      <c r="X45" s="207" t="str">
        <f>IF(BE18=1,CB18,IF(BE21=1,CB21,IF(BE24=1,CB24,IF(BE27=1,CB27,IF(BE30=1,CB30,IF(BE33=1,CB33,IF(BE36=1,CB36,IF(BE39=1,CB39,""))))))))</f>
        <v/>
      </c>
      <c r="Y45" s="76"/>
      <c r="Z45" s="76"/>
      <c r="AA45" s="77"/>
      <c r="AB45" s="208"/>
      <c r="AC45" s="209" t="str">
        <f>IF(BE18=1,CC18,IF(BE21=1,CC21,IF(BE24=1,CC24,IF(BE27=1,CC27,IF(BE30=1,CC30,IF(BE33=1,CC33,IF(BE36=1,CC36,IF(BE39=1,CC39,""))))))))</f>
        <v/>
      </c>
      <c r="AD45" s="210"/>
    </row>
    <row r="46" spans="1:30" ht="17.399999999999999" x14ac:dyDescent="0.4">
      <c r="A46" s="211" t="str">
        <f>IF(B46&lt;&gt;"","2e","")</f>
        <v/>
      </c>
      <c r="B46" s="212" t="str">
        <f>IF(BE18=2,AW18,IF(BE21=2,AW21,IF(BE24=2,AW24,IF(BE27=2,AW27,IF(BE30=2,AW30,IF(BE33=2,AW33,IF(BE36=2,AW36,IF(BE39=2,AW39,""))))))))</f>
        <v/>
      </c>
      <c r="C46" s="90"/>
      <c r="D46" s="90"/>
      <c r="E46" s="90"/>
      <c r="F46" s="90"/>
      <c r="G46" s="90"/>
      <c r="H46" s="90"/>
      <c r="I46" s="213"/>
      <c r="J46" s="90"/>
      <c r="K46" s="90"/>
      <c r="L46" s="214"/>
      <c r="M46" s="90"/>
      <c r="N46" s="215" t="str">
        <f>IF(BE18=2,AJ19,IF(BE21=2,AJ22,IF(BE24=2,AJ25,IF(BE27=2,AJ28,IF(BE30=2,AJ31,IF(BE33=2,AJ34,IF(BE36=2,AJ37,IF(BE39=2,AJ40,""))))))))</f>
        <v/>
      </c>
      <c r="O46" s="86"/>
      <c r="P46" s="216" t="str">
        <f>IF(BE18=2,BZ18,IF(BE21=2,BZ21,IF(BE24=2,BZ24,IF(BE27=2,BZ27,IF(BE30=2,BZ30,IF(BE33=2,BZ33,IF(BE36=2,BZ36,IF(BE39=2,BZ39,""))))))))</f>
        <v/>
      </c>
      <c r="Q46" s="85"/>
      <c r="R46" s="85"/>
      <c r="S46" s="86"/>
      <c r="T46" s="217" t="str">
        <f>IF(BE18=2,CA18,IF(BE21=2,CA21,IF(BE24=2,CA24,IF(BE27=2,CA27,IF(BE30=2,CA30,IF(BE33=2,CA33,IF(BE36=2,CA36,IF(BE39=2,CA39,""))))))))</f>
        <v/>
      </c>
      <c r="U46" s="85"/>
      <c r="V46" s="85"/>
      <c r="W46" s="86"/>
      <c r="X46" s="218" t="str">
        <f>IF(BE18=2,CB18,IF(BE21=2,CB21,IF(BE24=2,CB24,IF(BE27=2,CB27,IF(BE30=2,CB30,IF(BE33=2,CB33,IF(BE36=2,CB36,IF(BE39=2,CB39,""))))))))</f>
        <v/>
      </c>
      <c r="Y46" s="85"/>
      <c r="Z46" s="85"/>
      <c r="AA46" s="86"/>
      <c r="AB46" s="219"/>
      <c r="AC46" s="220" t="str">
        <f>IF(BE18=2,CC18,IF(BE21=2,CC21,IF(BE24=2,CC24,IF(BE27=2,CC27,IF(BE30=2,CC30,IF(BE33=2,CC33,IF(BE36=2,CC36,IF(BE39=2,CC39,""))))))))</f>
        <v/>
      </c>
      <c r="AD46" s="221"/>
    </row>
    <row r="47" spans="1:30" ht="17.399999999999999" x14ac:dyDescent="0.4">
      <c r="A47" s="211" t="str">
        <f>IF(B47&lt;&gt;"","3e","")</f>
        <v/>
      </c>
      <c r="B47" s="212" t="str">
        <f>IF(BE18=3,AW18,IF(BE21=3,AW21,IF(BE24=3,AW24,IF(BE27=3,AW27,IF(BE30=3,AW30,IF(BE33=3,AW33,IF(BE36=3,AW36,IF(BE39=3,AW39,""))))))))</f>
        <v/>
      </c>
      <c r="C47" s="90"/>
      <c r="D47" s="90"/>
      <c r="E47" s="90"/>
      <c r="F47" s="222"/>
      <c r="G47" s="222"/>
      <c r="H47" s="222"/>
      <c r="I47" s="222"/>
      <c r="J47" s="222"/>
      <c r="K47" s="222"/>
      <c r="L47" s="222"/>
      <c r="M47" s="222"/>
      <c r="N47" s="215" t="str">
        <f>IF(BE18=3,AJ19,IF(BE21=3,AJ22,IF(BE24=3,AJ25,IF(BE27=3,AJ28,IF(BE30=3,AJ31,IF(BE33=3,AJ34,IF(BE36=3,AJ37,IF(BE39=3,AJ40,""))))))))</f>
        <v/>
      </c>
      <c r="O47" s="86"/>
      <c r="P47" s="216" t="str">
        <f>IF(BE18=3,BZ18,IF(BE21=3,BZ21,IF(BE24=3,BZ24,IF(BE27=3,BZ27,IF(BE30=3,BZ30,IF(BE33=3,BZ33,IF(BE36=3,BZ36,IF(BE39=3,BZ39,""))))))))</f>
        <v/>
      </c>
      <c r="Q47" s="85"/>
      <c r="R47" s="85"/>
      <c r="S47" s="86"/>
      <c r="T47" s="217" t="str">
        <f>IF(BE18=3,CA18,IF(BE21=3,CA21,IF(BE24=3,CA24,IF(BE27=3,CA27,IF(BE30=3,CA30,IF(BE33=3,CA33,IF(BE36=3,CA36,IF(BE39=3,CA39,""))))))))</f>
        <v/>
      </c>
      <c r="U47" s="85"/>
      <c r="V47" s="85"/>
      <c r="W47" s="86"/>
      <c r="X47" s="218" t="str">
        <f>IF(BE18=3,CB18,IF(BE21=3,CB21,IF(BE24=3,CB24,IF(BE27=3,CB27,IF(BE30=3,CB30,IF(BE33=3,CB33,IF(BE36=3,CB36,IF(BE39=3,CB39,""))))))))</f>
        <v/>
      </c>
      <c r="Y47" s="85"/>
      <c r="Z47" s="85"/>
      <c r="AA47" s="86"/>
      <c r="AB47" s="219"/>
      <c r="AC47" s="220" t="str">
        <f>IF(BE18=3,CC18,IF(BE21=3,CC21,IF(BE24=3,CC24,IF(BE27=3,CC27,IF(BE30=3,CC30,IF(BE33=3,CC33,IF(BE36=3,CC36,IF(BE39=3,CC39,""))))))))</f>
        <v/>
      </c>
      <c r="AD47" s="221"/>
    </row>
    <row r="48" spans="1:30" ht="17.399999999999999" x14ac:dyDescent="0.4">
      <c r="A48" s="211" t="str">
        <f>IF(B48&lt;&gt;"","4e","")</f>
        <v/>
      </c>
      <c r="B48" s="212" t="str">
        <f>IF(BE18=4,AW18,IF(BE21=4,AW21,IF(BE24=4,AW24,IF(BE27=4,AW27,IF(BE30=4,AW30,IF(BE33=4,AW33,IF(BE36=4,AW36,IF(BE39=4,AW39,""))))))))</f>
        <v/>
      </c>
      <c r="C48" s="90"/>
      <c r="D48" s="90"/>
      <c r="E48" s="90"/>
      <c r="F48" s="222"/>
      <c r="G48" s="222"/>
      <c r="H48" s="222"/>
      <c r="I48" s="222"/>
      <c r="J48" s="222"/>
      <c r="K48" s="222"/>
      <c r="L48" s="222"/>
      <c r="M48" s="222"/>
      <c r="N48" s="215" t="str">
        <f>IF(BE18=4,AJ19,IF(BE21=4,AJ22,IF(BE24=4,AJ25,IF(BE27=4,AJ28,IF(BE30=4,AJ31,IF(BE33=4,AJ34,IF(BE36=4,AJ37,IF(BE39=4,AJ40,""))))))))</f>
        <v/>
      </c>
      <c r="O48" s="86"/>
      <c r="P48" s="216" t="str">
        <f>IF(BE18=4,BZ18,IF(BE21=4,BZ21,IF(BE24=4,BZ24,IF(BE27=4,BZ27,IF(BE30=4,BZ30,IF(BE33=4,BZ33,IF(BE36=4,BZ36,IF(BE39=4,BZ39,""))))))))</f>
        <v/>
      </c>
      <c r="Q48" s="85"/>
      <c r="R48" s="85"/>
      <c r="S48" s="86"/>
      <c r="T48" s="217" t="str">
        <f>IF(BE18=4,CA18,IF(BE21=4,CA21,IF(BE24=4,CA24,IF(BE27=4,CA27,IF(BE30=4,CA30,IF(BE33=4,CA33,IF(BE36=4,CA36,IF(BE39=4,CA39,""))))))))</f>
        <v/>
      </c>
      <c r="U48" s="85"/>
      <c r="V48" s="85"/>
      <c r="W48" s="86"/>
      <c r="X48" s="218" t="str">
        <f>IF(BE18=4,CB18,IF(BE21=4,CB21,IF(BE24=4,CB24,IF(BE27=4,CB27,IF(BE30=4,CB30,IF(BE33=4,CB33,IF(BE36=4,CB36,IF(BE39=4,CB39,""))))))))</f>
        <v/>
      </c>
      <c r="Y48" s="85"/>
      <c r="Z48" s="85"/>
      <c r="AA48" s="86"/>
      <c r="AB48" s="219"/>
      <c r="AC48" s="220" t="str">
        <f>IF(BE18=4,CC18,IF(BE21=4,CC21,IF(BE24=4,CC24,IF(BE27=4,CC27,IF(BE30=4,CC30,IF(BE33=4,CC33,IF(BE36=4,CC36,IF(BE39=4,CC39,""))))))))</f>
        <v/>
      </c>
      <c r="AD48" s="221"/>
    </row>
    <row r="49" spans="1:30" ht="17.399999999999999" x14ac:dyDescent="0.4">
      <c r="A49" s="211" t="str">
        <f>IF(B49&lt;&gt;"","5e","")</f>
        <v/>
      </c>
      <c r="B49" s="212" t="str">
        <f>IF(BE18=5,AW18,IF(BE21=5,AW21,IF(BE24=5,AW24,IF(BE27=5,AW27,IF(BE30=5,AW30,IF(BE33=5,AW33,IF(BE36=5,AW36,IF(BE39=5,AW39,""))))))))</f>
        <v/>
      </c>
      <c r="C49" s="90"/>
      <c r="D49" s="90"/>
      <c r="E49" s="90"/>
      <c r="F49" s="222"/>
      <c r="G49" s="222"/>
      <c r="H49" s="222"/>
      <c r="I49" s="222"/>
      <c r="J49" s="222"/>
      <c r="K49" s="222"/>
      <c r="L49" s="222"/>
      <c r="M49" s="222"/>
      <c r="N49" s="215" t="str">
        <f>IF(BE18=5,AJ19,IF(BE21=5,AJ22,IF(BE24=5,AJ25,IF(BE27=5,AJ28,IF(BE30=5,AJ31,IF(BE33=5,AJ34,IF(BE36=5,AJ37,IF(BE39=5,AJ40,""))))))))</f>
        <v/>
      </c>
      <c r="O49" s="86"/>
      <c r="P49" s="216" t="str">
        <f>IF(BE18=5,BZ18,IF(BE21=5,BZ21,IF(BE24=5,BZ24,IF(BE27=5,BZ27,IF(BE30=5,BZ30,IF(BE33=5,BZ33,IF(BE36=5,BZ36,IF(BE39=5,BZ39,""))))))))</f>
        <v/>
      </c>
      <c r="Q49" s="85"/>
      <c r="R49" s="85"/>
      <c r="S49" s="86"/>
      <c r="T49" s="217" t="str">
        <f>IF(BE18=5,CA18,IF(BE21=5,CA21,IF(BE24=5,CA24,IF(BE27=5,CA27,IF(BE30=5,CA30,IF(BE33=5,CA33,IF(BE36=5,CA36,IF(BE39=5,CA39,""))))))))</f>
        <v/>
      </c>
      <c r="U49" s="85"/>
      <c r="V49" s="85"/>
      <c r="W49" s="86"/>
      <c r="X49" s="218" t="str">
        <f>IF(BE18=5,CB18,IF(BE21=5,CB21,IF(BE24=5,CB24,IF(BE27=5,CB27,IF(BE30=5,CB30,IF(BE33=5,CB33,IF(BE36=5,CB36,IF(BE39=5,CB39,""))))))))</f>
        <v/>
      </c>
      <c r="Y49" s="85"/>
      <c r="Z49" s="85"/>
      <c r="AA49" s="86"/>
      <c r="AB49" s="219"/>
      <c r="AC49" s="223" t="str">
        <f>IF(BE18=5,CC18,IF(BE21=5,CC21,IF(BE24=5,CC24,IF(BE27=5,CC27,IF(BE30=5,CC30,IF(BE33=5,CC33,IF(BE36=5,CC36,IF(BE39=5,CC39,""))))))))</f>
        <v/>
      </c>
      <c r="AD49" s="221"/>
    </row>
    <row r="50" spans="1:30" ht="17.399999999999999" x14ac:dyDescent="0.4">
      <c r="A50" s="211" t="str">
        <f>IF(B50&lt;&gt;"","6e","")</f>
        <v/>
      </c>
      <c r="B50" s="212" t="str">
        <f>IF(BE18=6,AW18,IF(BE21=6,AW21,IF(BE24=6,AW24,IF(BE27=6,AW27,IF(BE30=6,AW30,IF(BE33=6,AW33,IF(BE36=6,AW36,IF(BE39=6,AW39,""))))))))</f>
        <v/>
      </c>
      <c r="C50" s="212"/>
      <c r="D50" s="212"/>
      <c r="E50" s="212"/>
      <c r="F50" s="224"/>
      <c r="G50" s="224"/>
      <c r="H50" s="224"/>
      <c r="I50" s="224"/>
      <c r="J50" s="224"/>
      <c r="K50" s="224"/>
      <c r="L50" s="224"/>
      <c r="M50" s="224"/>
      <c r="N50" s="215" t="str">
        <f>IF(BE18=6,AJ19,IF(BE21=6,AJ22,IF(BE24=6,AJ25,IF(BE27=6,AJ28,IF(BE30=6,AJ31,IF(BE33=6,AJ34,IF(BE36=6,AJ37,IF(BE39=1,AJ40,""))))))))</f>
        <v/>
      </c>
      <c r="O50" s="86"/>
      <c r="P50" s="216" t="str">
        <f>IF(BE18=6,BZ18,IF(BE21=6,BZ21,IF(BE24=6,BZ24,IF(BE27=6,BZ27,IF(BE30=6,BZ30,IF(BE33=6,BZ33,IF(BE36=6,BZ36,IF(BE39=6,BZ39,""))))))))</f>
        <v/>
      </c>
      <c r="Q50" s="85"/>
      <c r="R50" s="85"/>
      <c r="S50" s="86"/>
      <c r="T50" s="217" t="str">
        <f>IF(BE18=6,CA18,IF(BE21=6,CA21,IF(BE24=6,CA24,IF(BE27=6,CA27,IF(BE30=6,CA30,IF(BE33=6,CA33,IF(BE36=6,CA36,IF(BE39=6,CA39,""))))))))</f>
        <v/>
      </c>
      <c r="U50" s="85"/>
      <c r="V50" s="85"/>
      <c r="W50" s="86"/>
      <c r="X50" s="218" t="str">
        <f>IF(BE18=6,CB18,IF(BE21=6,CB21,IF(BE24=6,CB24,IF(BE27=6,CB27,IF(BE30=6,CB30,IF(BE33=6,CB33,IF(BE36=6,CB36,IF(BE39=6,CB39,""))))))))</f>
        <v/>
      </c>
      <c r="Y50" s="85"/>
      <c r="Z50" s="85"/>
      <c r="AA50" s="86"/>
      <c r="AB50" s="225"/>
      <c r="AC50" s="223" t="str">
        <f>IF(BE18=6,CC18,IF(BE21=6,CC21,IF(BE24=6,CC24,IF(BE27=6,CC27,IF(BE30=6,CC30,IF(BE33=6,CC33,IF(BE36=6,CC36,IF(BE39=6,CC39,""))))))))</f>
        <v/>
      </c>
      <c r="AD50" s="226"/>
    </row>
    <row r="51" spans="1:30" ht="17.399999999999999" x14ac:dyDescent="0.4">
      <c r="A51" s="211" t="str">
        <f>IF(B51&lt;&gt;"","7e","")</f>
        <v/>
      </c>
      <c r="B51" s="212" t="str">
        <f>IF(BE18=7,AW18,IF(BE21=7,AW21,IF(BE24=7,AW24,IF(BE27=7,AW27,IF(BE30=7,AW30,IF(BE33=7,AW33,IF(BE36=7,AW36,IF(BE39=7,AW39,""))))))))</f>
        <v/>
      </c>
      <c r="C51" s="212"/>
      <c r="D51" s="212"/>
      <c r="E51" s="212"/>
      <c r="F51" s="224"/>
      <c r="G51" s="224"/>
      <c r="H51" s="224"/>
      <c r="I51" s="224"/>
      <c r="J51" s="224"/>
      <c r="K51" s="224"/>
      <c r="L51" s="224"/>
      <c r="M51" s="224"/>
      <c r="N51" s="215" t="str">
        <f>IF(BE18=7,AJ19,IF(BE21=7,AJ22,IF(BE24=7,AJ25,IF(BE27=7,AJ28,IF(BE30=7,AJ31,IF(BE33=7,AJ34,IF(BE36=7,AJ37,IF(BE39=7,AJ40,""))))))))</f>
        <v/>
      </c>
      <c r="O51" s="86"/>
      <c r="P51" s="216" t="str">
        <f>IF(BE18=7,BZ18,IF(BE21=7,BZ21,IF(BE24=7,BZ24,IF(BE27=7,BZ27,IF(BE30=7,BZ30,IF(BE33=7,BZ33,IF(BE36=7,BZ36,IF(BE39=7,BZ39,""))))))))</f>
        <v/>
      </c>
      <c r="Q51" s="85"/>
      <c r="R51" s="85"/>
      <c r="S51" s="86"/>
      <c r="T51" s="217" t="str">
        <f>IF(BE18=7,CA18,IF(BE21=7,CA21,IF(BE24=7,CA24,IF(BE27=7,CA27,IF(BE30=7,CA30,IF(BE33=7,CA33,IF(BE36=7,CA36,IF(BE39=7,CA39,""))))))))</f>
        <v/>
      </c>
      <c r="U51" s="85"/>
      <c r="V51" s="85"/>
      <c r="W51" s="86"/>
      <c r="X51" s="218" t="str">
        <f>IF(BE18=7,CB18,IF(BE21=7,CB21,IF(BE24=7,CB24,IF(BE27=7,CB27,IF(BE30=7,CB30,IF(BE33=7,CB33,IF(BE36=7,CB36,IF(BE39=7,CB39,""))))))))</f>
        <v/>
      </c>
      <c r="Y51" s="85"/>
      <c r="Z51" s="85"/>
      <c r="AA51" s="86"/>
      <c r="AB51" s="225"/>
      <c r="AC51" s="223" t="str">
        <f>IF(BE18=7,CC18,IF(BE21=7,CC21,IF(BE24=7,CC24,IF(BE27=7,CC27,IF(BE30=7,CC30,IF(BE33=7,CC33,IF(BE36=7,CC36,IF(BE39=7,CC39,""))))))))</f>
        <v/>
      </c>
      <c r="AD51" s="226"/>
    </row>
    <row r="52" spans="1:30" ht="18" thickBot="1" x14ac:dyDescent="0.45">
      <c r="A52" s="227" t="str">
        <f>IF(B52&lt;&gt;"","8e","")</f>
        <v/>
      </c>
      <c r="B52" s="228" t="str">
        <f>IF(BE18=8,AW18,IF(BE21=8,AW21,IF(BE24=8,AW24,IF(BE27=8,AW27,IF(BE30=8,AW30,IF(BE33=8,AW33,IF(BE36=8,AW36,IF(BE39=8,AW39,""))))))))</f>
        <v/>
      </c>
      <c r="C52" s="228"/>
      <c r="D52" s="228"/>
      <c r="E52" s="228"/>
      <c r="F52" s="229"/>
      <c r="G52" s="229"/>
      <c r="H52" s="229"/>
      <c r="I52" s="229"/>
      <c r="J52" s="229"/>
      <c r="K52" s="229"/>
      <c r="L52" s="229"/>
      <c r="M52" s="229"/>
      <c r="N52" s="230" t="str">
        <f>IF(BE18=8,AJ19,IF(BE21=8,AJ22,IF(BE24=8,AJ25,IF(BE27=8,AJ28,IF(BE30=8,AJ31,IF(BE33=8,AJ34,IF(BE36=8,AJ37,IF(BE39=8,AJ40,""))))))))</f>
        <v/>
      </c>
      <c r="O52" s="96"/>
      <c r="P52" s="231" t="str">
        <f>IF(BE18=8,BZ18,IF(BE21=8,BZ21,IF(BE24=8,BZ24,IF(BE27=8,BZ27,IF(BE30=8,BZ30,IF(BE33=8,BZ33,IF(BE36=8,BZ36,IF(BE39=8,BZ39,""))))))))</f>
        <v/>
      </c>
      <c r="Q52" s="43"/>
      <c r="R52" s="43"/>
      <c r="S52" s="96"/>
      <c r="T52" s="232" t="str">
        <f>IF(BE18=8,CA18,IF(BE21=8,CA21,IF(BE24=8,CA24,IF(BE27=8,CA27,IF(BE30=8,CA30,IF(BE33=8,CA33,IF(BE36=8,CA36,IF(BE39=8,CA39,""))))))))</f>
        <v/>
      </c>
      <c r="U52" s="43"/>
      <c r="V52" s="43"/>
      <c r="W52" s="96"/>
      <c r="X52" s="233" t="str">
        <f>IF(BE18=8,CB18,IF(BE21=8,CB21,IF(BE24=8,CB24,IF(BE27=8,CB27,IF(BE30=8,CB30,IF(BE33=8,CB33,IF(BE36=8,CB36,IF(BE39=8,CB39,""))))))))</f>
        <v/>
      </c>
      <c r="Y52" s="43"/>
      <c r="Z52" s="43"/>
      <c r="AA52" s="96"/>
      <c r="AB52" s="234"/>
      <c r="AC52" s="235" t="str">
        <f>IF(BE18=8,CC18,IF(BE21=8,CC21,IF(BE24=8,CC24,IF(BE27=8,CC27,IF(BE30=8,CC30,IF(BE33=8,CC33,IF(BE36=8,CC36,IF(BE39=8,CC39,""))))))))</f>
        <v/>
      </c>
      <c r="AD52" s="236"/>
    </row>
    <row r="53" spans="1:30" ht="15" thickBot="1" x14ac:dyDescent="0.35">
      <c r="A53" s="237" t="s">
        <v>33</v>
      </c>
      <c r="B53" s="238" t="s">
        <v>34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4"/>
    </row>
    <row r="54" spans="1:30" x14ac:dyDescent="0.3">
      <c r="A54" s="239"/>
      <c r="B54" s="240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68"/>
    </row>
    <row r="55" spans="1:30" x14ac:dyDescent="0.3">
      <c r="A55" s="239"/>
      <c r="B55" s="240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68"/>
    </row>
    <row r="56" spans="1:30" x14ac:dyDescent="0.3">
      <c r="A56" s="239"/>
      <c r="B56" s="240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68"/>
    </row>
    <row r="57" spans="1:30" ht="15" thickBot="1" x14ac:dyDescent="0.35">
      <c r="A57" s="239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3"/>
    </row>
    <row r="58" spans="1:30" ht="26.4" x14ac:dyDescent="0.6">
      <c r="A58" s="239"/>
      <c r="B58" s="244"/>
      <c r="C58" s="244"/>
      <c r="D58" s="244"/>
      <c r="E58" s="244"/>
      <c r="F58" s="245"/>
      <c r="G58" s="245"/>
      <c r="H58" s="245"/>
      <c r="I58" s="245" t="s">
        <v>35</v>
      </c>
      <c r="J58" s="246"/>
      <c r="K58" s="76"/>
      <c r="L58" s="76"/>
      <c r="M58" s="76"/>
      <c r="N58" s="76"/>
      <c r="O58" s="76"/>
      <c r="P58" s="76"/>
      <c r="Q58" s="76"/>
      <c r="R58" s="247"/>
      <c r="S58" s="244"/>
      <c r="T58" s="244"/>
      <c r="U58" s="248"/>
      <c r="V58" s="244"/>
      <c r="W58" s="244"/>
      <c r="X58" s="244"/>
      <c r="Y58" s="248"/>
      <c r="Z58" s="248"/>
      <c r="AA58" s="248"/>
      <c r="AB58" s="244"/>
      <c r="AC58" s="244"/>
      <c r="AD58" s="244"/>
    </row>
    <row r="59" spans="1:30" ht="18" thickBot="1" x14ac:dyDescent="0.45">
      <c r="A59" s="244"/>
      <c r="B59" s="249" t="s">
        <v>36</v>
      </c>
      <c r="C59" s="250"/>
      <c r="D59" s="244"/>
      <c r="E59" s="244" t="s">
        <v>37</v>
      </c>
      <c r="F59" s="244" t="s">
        <v>16</v>
      </c>
      <c r="G59" s="244" t="s">
        <v>17</v>
      </c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8"/>
      <c r="Z59" s="248"/>
      <c r="AA59" s="248"/>
      <c r="AB59" s="244"/>
      <c r="AC59" s="244"/>
      <c r="AD59" s="244"/>
    </row>
    <row r="60" spans="1:30" ht="16.2" thickTop="1" thickBot="1" x14ac:dyDescent="0.4">
      <c r="A60" s="244"/>
      <c r="B60" s="251" t="s">
        <v>38</v>
      </c>
      <c r="C60" s="251" t="s">
        <v>39</v>
      </c>
      <c r="D60" s="251" t="s">
        <v>40</v>
      </c>
      <c r="E60" s="251" t="s">
        <v>41</v>
      </c>
      <c r="F60" s="252"/>
      <c r="G60" s="252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</row>
    <row r="61" spans="1:30" ht="16.2" thickTop="1" thickBot="1" x14ac:dyDescent="0.4">
      <c r="A61" s="244"/>
      <c r="B61" s="251" t="s">
        <v>42</v>
      </c>
      <c r="C61" s="251" t="s">
        <v>43</v>
      </c>
      <c r="D61" s="251" t="s">
        <v>44</v>
      </c>
      <c r="E61" s="251" t="s">
        <v>45</v>
      </c>
      <c r="F61" s="252"/>
      <c r="G61" s="252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</row>
    <row r="62" spans="1:30" ht="21" thickTop="1" thickBot="1" x14ac:dyDescent="0.5">
      <c r="A62" s="244"/>
      <c r="B62" s="251" t="s">
        <v>46</v>
      </c>
      <c r="C62" s="251" t="s">
        <v>47</v>
      </c>
      <c r="D62" s="251" t="s">
        <v>48</v>
      </c>
      <c r="E62" s="251" t="s">
        <v>49</v>
      </c>
      <c r="F62" s="252"/>
      <c r="G62" s="252"/>
      <c r="H62" s="244"/>
      <c r="I62" s="244"/>
      <c r="J62" s="253" t="s">
        <v>50</v>
      </c>
      <c r="K62" s="244"/>
      <c r="L62" s="254"/>
      <c r="M62" s="244"/>
      <c r="N62" s="244"/>
      <c r="O62" s="244"/>
      <c r="P62" s="244"/>
      <c r="Q62" s="244"/>
      <c r="R62" s="244"/>
      <c r="S62" s="244"/>
      <c r="T62" s="244"/>
      <c r="U62" s="244"/>
      <c r="V62" s="255" t="s">
        <v>51</v>
      </c>
      <c r="W62" s="256"/>
      <c r="X62" s="257" t="s">
        <v>52</v>
      </c>
      <c r="Y62" s="244"/>
      <c r="Z62" s="244"/>
      <c r="AA62" s="244"/>
      <c r="AB62" s="244"/>
      <c r="AC62" s="244"/>
      <c r="AD62" s="244"/>
    </row>
    <row r="63" spans="1:30" ht="22.2" thickTop="1" thickBot="1" x14ac:dyDescent="0.45">
      <c r="A63" s="244"/>
      <c r="B63" s="251" t="s">
        <v>53</v>
      </c>
      <c r="C63" s="251" t="s">
        <v>54</v>
      </c>
      <c r="D63" s="251" t="s">
        <v>48</v>
      </c>
      <c r="E63" s="251" t="s">
        <v>55</v>
      </c>
      <c r="F63" s="252"/>
      <c r="G63" s="252"/>
      <c r="H63" s="244"/>
      <c r="I63" s="244"/>
      <c r="J63" s="258" t="s">
        <v>56</v>
      </c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59"/>
      <c r="W63" s="130"/>
      <c r="X63" s="132"/>
      <c r="Y63" s="244"/>
      <c r="Z63" s="244"/>
      <c r="AA63" s="244"/>
      <c r="AB63" s="244"/>
      <c r="AC63" s="244"/>
      <c r="AD63" s="244"/>
    </row>
    <row r="64" spans="1:30" ht="24" thickTop="1" thickBot="1" x14ac:dyDescent="0.45">
      <c r="A64" s="244"/>
      <c r="B64" s="251"/>
      <c r="C64" s="251"/>
      <c r="D64" s="251"/>
      <c r="E64" s="251"/>
      <c r="F64" s="252"/>
      <c r="G64" s="252"/>
      <c r="H64" s="244"/>
      <c r="I64" s="244"/>
      <c r="J64" s="260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61"/>
      <c r="W64" s="262">
        <v>1</v>
      </c>
      <c r="X64" s="263" t="s">
        <v>57</v>
      </c>
      <c r="Y64" s="244"/>
      <c r="Z64" s="244"/>
      <c r="AA64" s="244"/>
      <c r="AB64" s="244"/>
      <c r="AC64" s="244"/>
      <c r="AD64" s="244"/>
    </row>
    <row r="65" spans="1:30" ht="16.2" thickTop="1" thickBot="1" x14ac:dyDescent="0.4">
      <c r="A65" s="244"/>
      <c r="B65" s="251"/>
      <c r="C65" s="251"/>
      <c r="D65" s="251"/>
      <c r="E65" s="251"/>
      <c r="F65" s="252"/>
      <c r="G65" s="252"/>
      <c r="H65" s="244"/>
      <c r="I65" s="244"/>
      <c r="J65" s="260"/>
      <c r="K65" s="260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</row>
    <row r="66" spans="1:30" ht="16.2" thickTop="1" thickBot="1" x14ac:dyDescent="0.4">
      <c r="A66" s="244"/>
      <c r="B66" s="264"/>
      <c r="C66" s="264"/>
      <c r="D66" s="264"/>
      <c r="E66" s="251"/>
      <c r="F66" s="265"/>
      <c r="G66" s="264"/>
      <c r="H66" s="129"/>
      <c r="I66" s="254"/>
      <c r="J66" s="129"/>
      <c r="K66" s="129"/>
      <c r="L66" s="254"/>
      <c r="M66" s="129"/>
      <c r="N66" s="129"/>
      <c r="O66" s="254"/>
      <c r="P66" s="129"/>
      <c r="Q66" s="129"/>
      <c r="R66" s="254"/>
      <c r="S66" s="129"/>
      <c r="T66" s="129"/>
      <c r="U66" s="254"/>
      <c r="V66" s="129"/>
      <c r="W66" s="129"/>
      <c r="X66" s="254"/>
      <c r="Y66" s="248"/>
      <c r="Z66" s="248"/>
      <c r="AA66" s="248"/>
      <c r="AB66" s="244"/>
      <c r="AC66" s="244"/>
      <c r="AD66" s="244"/>
    </row>
    <row r="67" spans="1:30" ht="16.2" thickTop="1" thickBot="1" x14ac:dyDescent="0.4">
      <c r="A67" s="244"/>
      <c r="B67" s="264"/>
      <c r="C67" s="264"/>
      <c r="D67" s="264"/>
      <c r="E67" s="251"/>
      <c r="F67" s="265"/>
      <c r="G67" s="264"/>
      <c r="H67" s="129"/>
      <c r="I67" s="254"/>
      <c r="J67" s="266" t="s">
        <v>58</v>
      </c>
      <c r="K67" s="267"/>
      <c r="L67" s="268"/>
      <c r="M67" s="267"/>
      <c r="N67" s="267"/>
      <c r="O67" s="268"/>
      <c r="P67" s="267"/>
      <c r="Q67" s="267"/>
      <c r="R67" s="268"/>
      <c r="S67" s="267"/>
      <c r="T67" s="267"/>
      <c r="U67" s="268"/>
      <c r="V67" s="269"/>
      <c r="W67" s="129"/>
      <c r="X67" s="254"/>
      <c r="Y67" s="248"/>
      <c r="Z67" s="248"/>
      <c r="AA67" s="248"/>
      <c r="AB67" s="244"/>
      <c r="AC67" s="244"/>
      <c r="AD67" s="244"/>
    </row>
    <row r="68" spans="1:30" ht="16.2" thickTop="1" thickBot="1" x14ac:dyDescent="0.4">
      <c r="A68" s="244"/>
      <c r="B68" s="129"/>
      <c r="C68" s="129"/>
      <c r="D68" s="129"/>
      <c r="E68" s="129"/>
      <c r="F68" s="254"/>
      <c r="G68" s="129"/>
      <c r="H68" s="129"/>
      <c r="I68" s="254"/>
      <c r="J68" s="270" t="s">
        <v>59</v>
      </c>
      <c r="K68" s="271"/>
      <c r="L68" s="272"/>
      <c r="M68" s="271"/>
      <c r="N68" s="271"/>
      <c r="O68" s="272"/>
      <c r="P68" s="271"/>
      <c r="Q68" s="271"/>
      <c r="R68" s="272"/>
      <c r="S68" s="271"/>
      <c r="T68" s="271"/>
      <c r="U68" s="272"/>
      <c r="V68" s="273"/>
      <c r="W68" s="129"/>
      <c r="X68" s="254"/>
      <c r="Y68" s="248"/>
      <c r="Z68" s="248"/>
      <c r="AA68" s="248"/>
      <c r="AB68" s="244"/>
      <c r="AC68" s="244"/>
      <c r="AD68" s="244"/>
    </row>
    <row r="69" spans="1:30" ht="15.6" thickTop="1" x14ac:dyDescent="0.35">
      <c r="A69" s="244"/>
      <c r="B69" s="129"/>
      <c r="C69" s="129"/>
      <c r="D69" s="129"/>
      <c r="E69" s="129"/>
      <c r="F69" s="254"/>
      <c r="G69" s="129"/>
      <c r="H69" s="129"/>
      <c r="I69" s="254"/>
      <c r="J69" s="129"/>
      <c r="K69" s="129"/>
      <c r="L69" s="254"/>
      <c r="M69" s="129"/>
      <c r="N69" s="129"/>
      <c r="O69" s="254"/>
      <c r="P69" s="129"/>
      <c r="Q69" s="129"/>
      <c r="R69" s="254"/>
      <c r="S69" s="129"/>
      <c r="T69" s="129"/>
      <c r="U69" s="254"/>
      <c r="V69" s="129"/>
      <c r="W69" s="129"/>
      <c r="X69" s="254"/>
      <c r="Y69" s="248"/>
      <c r="Z69" s="248"/>
      <c r="AA69" s="248"/>
      <c r="AB69" s="244"/>
      <c r="AC69" s="244"/>
      <c r="AD69" s="244"/>
    </row>
    <row r="70" spans="1:30" ht="15" x14ac:dyDescent="0.35">
      <c r="A70" s="129"/>
      <c r="B70" s="129"/>
      <c r="C70" s="129"/>
      <c r="D70" s="129"/>
      <c r="E70" s="129"/>
      <c r="F70" s="254"/>
      <c r="G70" s="129"/>
      <c r="H70" s="129"/>
      <c r="I70" s="254"/>
      <c r="J70" s="129"/>
      <c r="K70" s="129"/>
      <c r="L70" s="254"/>
      <c r="M70" s="129"/>
      <c r="N70" s="129"/>
      <c r="O70" s="254"/>
      <c r="P70" s="129"/>
      <c r="Q70" s="129"/>
      <c r="R70" s="254"/>
      <c r="S70" s="129"/>
      <c r="T70" s="129"/>
      <c r="U70" s="254"/>
      <c r="V70" s="129"/>
      <c r="W70" s="129"/>
      <c r="X70" s="254"/>
      <c r="Y70" s="248"/>
      <c r="Z70" s="248"/>
      <c r="AA70" s="248"/>
      <c r="AB70" s="129"/>
      <c r="AC70" s="244"/>
      <c r="AD70" s="244"/>
    </row>
    <row r="71" spans="1:30" ht="15" x14ac:dyDescent="0.35">
      <c r="A71" s="129"/>
      <c r="B71" s="129"/>
      <c r="C71" s="129"/>
      <c r="D71" s="274"/>
      <c r="E71" s="274"/>
      <c r="F71" s="275"/>
      <c r="G71" s="274"/>
      <c r="H71" s="274"/>
      <c r="I71" s="275"/>
      <c r="J71" s="129"/>
      <c r="K71" s="129"/>
      <c r="L71" s="254"/>
      <c r="M71" s="129"/>
      <c r="N71" s="129"/>
      <c r="O71" s="254"/>
      <c r="P71" s="129"/>
      <c r="Q71" s="129"/>
      <c r="R71" s="254"/>
      <c r="S71" s="129"/>
      <c r="T71" s="129"/>
      <c r="U71" s="254"/>
      <c r="V71" s="129"/>
      <c r="W71" s="129"/>
      <c r="X71" s="254"/>
      <c r="Y71" s="248"/>
      <c r="Z71" s="248"/>
      <c r="AA71" s="248"/>
      <c r="AB71" s="129"/>
      <c r="AC71" s="244"/>
      <c r="AD71" s="244"/>
    </row>
    <row r="72" spans="1:30" ht="15" x14ac:dyDescent="0.35">
      <c r="A72" s="129"/>
      <c r="B72" s="129"/>
      <c r="C72" s="129"/>
      <c r="D72" s="129"/>
      <c r="E72" s="129"/>
      <c r="F72" s="254"/>
      <c r="G72" s="129"/>
      <c r="H72" s="129"/>
      <c r="I72" s="254"/>
      <c r="J72" s="129"/>
      <c r="K72" s="129"/>
      <c r="L72" s="254"/>
      <c r="M72" s="129"/>
      <c r="N72" s="129"/>
      <c r="O72" s="254"/>
      <c r="P72" s="129"/>
      <c r="Q72" s="129"/>
      <c r="R72" s="254"/>
      <c r="S72" s="129"/>
      <c r="T72" s="129"/>
      <c r="U72" s="254"/>
      <c r="V72" s="129"/>
      <c r="W72" s="129"/>
      <c r="X72" s="254"/>
      <c r="Y72" s="248"/>
      <c r="Z72" s="248"/>
      <c r="AA72" s="248"/>
      <c r="AB72" s="129"/>
      <c r="AC72" s="244"/>
      <c r="AD72" s="244"/>
    </row>
    <row r="73" spans="1:30" ht="15" x14ac:dyDescent="0.35">
      <c r="A73" s="129"/>
      <c r="B73" s="129"/>
      <c r="C73" s="129"/>
      <c r="D73" s="276"/>
      <c r="E73" s="129"/>
      <c r="F73" s="254"/>
      <c r="G73" s="129"/>
      <c r="H73" s="129"/>
      <c r="I73" s="254"/>
      <c r="J73" s="129"/>
      <c r="K73" s="129"/>
      <c r="L73" s="254"/>
      <c r="M73" s="129"/>
      <c r="N73" s="129"/>
      <c r="O73" s="254"/>
      <c r="P73" s="129"/>
      <c r="Q73" s="129"/>
      <c r="R73" s="254"/>
      <c r="S73" s="129"/>
      <c r="T73" s="129"/>
      <c r="U73" s="254"/>
      <c r="V73" s="129"/>
      <c r="W73" s="129"/>
      <c r="X73" s="254"/>
      <c r="Y73" s="248"/>
      <c r="Z73" s="248"/>
      <c r="AA73" s="248"/>
      <c r="AB73" s="129"/>
      <c r="AC73" s="244"/>
      <c r="AD73" s="244"/>
    </row>
    <row r="74" spans="1:30" ht="15" x14ac:dyDescent="0.35">
      <c r="A74" s="129"/>
      <c r="B74" s="129"/>
      <c r="C74" s="129"/>
      <c r="D74" s="277"/>
      <c r="E74" s="129"/>
      <c r="F74" s="254"/>
      <c r="G74" s="129"/>
      <c r="H74" s="129"/>
      <c r="I74" s="254"/>
      <c r="J74" s="129"/>
      <c r="K74" s="129"/>
      <c r="L74" s="254"/>
      <c r="M74" s="129"/>
      <c r="N74" s="129"/>
      <c r="O74" s="254"/>
      <c r="P74" s="129"/>
      <c r="Q74" s="129"/>
      <c r="R74" s="254"/>
      <c r="S74" s="129"/>
      <c r="T74" s="129"/>
      <c r="U74" s="254"/>
      <c r="V74" s="129"/>
      <c r="W74" s="129"/>
      <c r="X74" s="254"/>
      <c r="Y74" s="248"/>
      <c r="Z74" s="248"/>
      <c r="AA74" s="248"/>
      <c r="AB74" s="129"/>
      <c r="AC74" s="244"/>
      <c r="AD74" s="244"/>
    </row>
    <row r="75" spans="1:30" ht="15" x14ac:dyDescent="0.35">
      <c r="A75" s="129"/>
      <c r="B75" s="129"/>
      <c r="C75" s="129"/>
      <c r="D75" s="277"/>
      <c r="E75" s="129"/>
      <c r="F75" s="254"/>
      <c r="G75" s="129"/>
      <c r="H75" s="129"/>
      <c r="I75" s="254"/>
      <c r="J75" s="129"/>
      <c r="K75" s="129"/>
      <c r="L75" s="254"/>
      <c r="M75" s="129"/>
      <c r="N75" s="129"/>
      <c r="O75" s="254"/>
      <c r="P75" s="129"/>
      <c r="Q75" s="129"/>
      <c r="R75" s="254"/>
      <c r="S75" s="129"/>
      <c r="T75" s="129"/>
      <c r="U75" s="254"/>
      <c r="V75" s="129"/>
      <c r="W75" s="129"/>
      <c r="X75" s="254"/>
      <c r="Y75" s="248"/>
      <c r="Z75" s="248"/>
      <c r="AA75" s="248"/>
      <c r="AB75" s="129"/>
      <c r="AC75" s="244"/>
      <c r="AD75" s="244"/>
    </row>
    <row r="76" spans="1:30" ht="15" x14ac:dyDescent="0.35">
      <c r="A76" s="129"/>
      <c r="B76" s="129"/>
      <c r="C76" s="129"/>
      <c r="D76" s="277"/>
      <c r="E76" s="129"/>
      <c r="F76" s="254"/>
      <c r="G76" s="129"/>
      <c r="H76" s="129"/>
      <c r="I76" s="254"/>
      <c r="J76" s="129"/>
      <c r="K76" s="129"/>
      <c r="L76" s="254"/>
      <c r="M76" s="129"/>
      <c r="N76" s="129"/>
      <c r="O76" s="254"/>
      <c r="P76" s="129"/>
      <c r="Q76" s="129"/>
      <c r="R76" s="254"/>
      <c r="S76" s="129"/>
      <c r="T76" s="129"/>
      <c r="U76" s="254"/>
      <c r="V76" s="129"/>
      <c r="W76" s="129"/>
      <c r="X76" s="254"/>
      <c r="Y76" s="248"/>
      <c r="Z76" s="248"/>
      <c r="AA76" s="248"/>
      <c r="AB76" s="129"/>
      <c r="AC76" s="244"/>
      <c r="AD76" s="244"/>
    </row>
    <row r="77" spans="1:30" ht="15" x14ac:dyDescent="0.35">
      <c r="A77" s="129"/>
      <c r="B77" s="274" t="s">
        <v>60</v>
      </c>
      <c r="C77" s="129"/>
      <c r="D77" s="277"/>
      <c r="E77" s="129"/>
      <c r="F77" s="254"/>
      <c r="G77" s="129"/>
      <c r="H77" s="129"/>
      <c r="I77" s="254"/>
      <c r="J77" s="129"/>
      <c r="K77" s="129"/>
      <c r="L77" s="254"/>
      <c r="M77" s="129"/>
      <c r="N77" s="129"/>
      <c r="O77" s="254"/>
      <c r="P77" s="129"/>
      <c r="Q77" s="129"/>
      <c r="R77" s="254"/>
      <c r="S77" s="129"/>
      <c r="T77" s="129"/>
      <c r="U77" s="254"/>
      <c r="V77" s="129"/>
      <c r="W77" s="129"/>
      <c r="X77" s="254"/>
      <c r="Y77" s="248"/>
      <c r="Z77" s="248"/>
      <c r="AA77" s="248"/>
      <c r="AB77" s="129"/>
      <c r="AC77" s="244"/>
      <c r="AD77" s="244"/>
    </row>
    <row r="78" spans="1:30" ht="15" x14ac:dyDescent="0.35">
      <c r="A78" s="129"/>
      <c r="B78" s="129" t="s">
        <v>61</v>
      </c>
      <c r="C78" s="129"/>
      <c r="D78" s="129"/>
      <c r="E78" s="129"/>
      <c r="F78" s="254"/>
      <c r="G78" s="129"/>
      <c r="H78" s="129"/>
      <c r="I78" s="254"/>
      <c r="J78" s="129"/>
      <c r="K78" s="129"/>
      <c r="L78" s="254"/>
      <c r="M78" s="129"/>
      <c r="N78" s="129"/>
      <c r="O78" s="254"/>
      <c r="P78" s="129"/>
      <c r="Q78" s="129"/>
      <c r="R78" s="254"/>
      <c r="S78" s="129"/>
      <c r="T78" s="129"/>
      <c r="U78" s="254"/>
      <c r="V78" s="129"/>
      <c r="W78" s="129"/>
      <c r="X78" s="254"/>
      <c r="Y78" s="248"/>
      <c r="Z78" s="248"/>
      <c r="AA78" s="248"/>
      <c r="AB78" s="129"/>
      <c r="AC78" s="244"/>
      <c r="AD78" s="244"/>
    </row>
    <row r="79" spans="1:30" ht="15" x14ac:dyDescent="0.35">
      <c r="A79" s="129"/>
      <c r="B79" s="129" t="s">
        <v>62</v>
      </c>
      <c r="C79" s="129"/>
      <c r="D79" s="129"/>
      <c r="E79" s="129"/>
      <c r="F79" s="254"/>
      <c r="G79" s="129"/>
      <c r="H79" s="129"/>
      <c r="I79" s="254"/>
      <c r="J79" s="129"/>
      <c r="K79" s="129"/>
      <c r="L79" s="254"/>
      <c r="M79" s="129"/>
      <c r="N79" s="129"/>
      <c r="O79" s="254"/>
      <c r="P79" s="129"/>
      <c r="Q79" s="129"/>
      <c r="R79" s="254"/>
      <c r="S79" s="129"/>
      <c r="T79" s="129"/>
      <c r="U79" s="254"/>
      <c r="V79" s="129"/>
      <c r="W79" s="129"/>
      <c r="X79" s="254"/>
      <c r="Y79" s="248"/>
      <c r="Z79" s="248"/>
      <c r="AA79" s="248"/>
      <c r="AB79" s="129"/>
      <c r="AC79" s="244"/>
      <c r="AD79" s="244"/>
    </row>
    <row r="80" spans="1:30" ht="15" x14ac:dyDescent="0.35">
      <c r="A80" s="129"/>
      <c r="B80" s="129" t="s">
        <v>63</v>
      </c>
      <c r="C80" s="129"/>
      <c r="D80" s="129"/>
      <c r="E80" s="129"/>
      <c r="F80" s="254"/>
      <c r="G80" s="129"/>
      <c r="H80" s="129"/>
      <c r="I80" s="254"/>
      <c r="J80" s="129"/>
      <c r="K80" s="129"/>
      <c r="L80" s="254"/>
      <c r="M80" s="129"/>
      <c r="N80" s="129"/>
      <c r="O80" s="254"/>
      <c r="P80" s="129"/>
      <c r="Q80" s="129"/>
      <c r="R80" s="254"/>
      <c r="S80" s="129"/>
      <c r="T80" s="129"/>
      <c r="U80" s="254"/>
      <c r="V80" s="129"/>
      <c r="W80" s="129"/>
      <c r="X80" s="254"/>
      <c r="Y80" s="248"/>
      <c r="Z80" s="248"/>
      <c r="AA80" s="248"/>
      <c r="AB80" s="129"/>
      <c r="AC80" s="244"/>
      <c r="AD80" s="244"/>
    </row>
    <row r="81" spans="1:30" ht="15" x14ac:dyDescent="0.35">
      <c r="A81" s="129"/>
      <c r="B81" s="129" t="s">
        <v>64</v>
      </c>
      <c r="C81" s="129"/>
      <c r="D81" s="129"/>
      <c r="E81" s="129"/>
      <c r="F81" s="254"/>
      <c r="G81" s="129"/>
      <c r="H81" s="129"/>
      <c r="I81" s="254"/>
      <c r="J81" s="129"/>
      <c r="K81" s="129"/>
      <c r="L81" s="254"/>
      <c r="M81" s="129"/>
      <c r="N81" s="129"/>
      <c r="O81" s="254"/>
      <c r="P81" s="129"/>
      <c r="Q81" s="129"/>
      <c r="R81" s="254"/>
      <c r="S81" s="129"/>
      <c r="T81" s="129"/>
      <c r="U81" s="254"/>
      <c r="V81" s="129"/>
      <c r="W81" s="129"/>
      <c r="X81" s="254"/>
      <c r="Y81" s="248"/>
      <c r="Z81" s="248"/>
      <c r="AA81" s="248"/>
      <c r="AB81" s="129"/>
      <c r="AC81" s="244"/>
      <c r="AD81" s="244"/>
    </row>
    <row r="82" spans="1:30" ht="15" x14ac:dyDescent="0.35">
      <c r="A82" s="129"/>
      <c r="B82" s="129" t="s">
        <v>65</v>
      </c>
      <c r="C82" s="129"/>
      <c r="D82" s="129"/>
      <c r="E82" s="129"/>
      <c r="F82" s="254"/>
      <c r="G82" s="129"/>
      <c r="H82" s="129"/>
      <c r="I82" s="254"/>
      <c r="J82" s="129"/>
      <c r="K82" s="129"/>
      <c r="L82" s="254"/>
      <c r="M82" s="129"/>
      <c r="N82" s="129"/>
      <c r="O82" s="254"/>
      <c r="P82" s="129"/>
      <c r="Q82" s="129"/>
      <c r="R82" s="254"/>
      <c r="S82" s="129"/>
      <c r="T82" s="129"/>
      <c r="U82" s="254"/>
      <c r="V82" s="129"/>
      <c r="W82" s="129"/>
      <c r="X82" s="254"/>
      <c r="Y82" s="248"/>
      <c r="Z82" s="248"/>
      <c r="AA82" s="248"/>
      <c r="AB82" s="129"/>
      <c r="AC82" s="244"/>
      <c r="AD82" s="244"/>
    </row>
    <row r="83" spans="1:30" ht="15" x14ac:dyDescent="0.35">
      <c r="A83" s="129"/>
      <c r="B83" s="129" t="s">
        <v>66</v>
      </c>
      <c r="C83" s="129"/>
      <c r="D83" s="129"/>
      <c r="E83" s="129"/>
      <c r="F83" s="254"/>
      <c r="G83" s="129"/>
      <c r="H83" s="129"/>
      <c r="I83" s="254"/>
      <c r="J83" s="129"/>
      <c r="K83" s="129"/>
      <c r="L83" s="254"/>
      <c r="M83" s="129"/>
      <c r="N83" s="129"/>
      <c r="O83" s="254"/>
      <c r="P83" s="129"/>
      <c r="Q83" s="129"/>
      <c r="R83" s="254"/>
      <c r="S83" s="129"/>
      <c r="T83" s="129"/>
      <c r="U83" s="254"/>
      <c r="V83" s="129"/>
      <c r="W83" s="129"/>
      <c r="X83" s="254"/>
      <c r="Y83" s="248"/>
      <c r="Z83" s="248"/>
      <c r="AA83" s="248"/>
      <c r="AB83" s="129"/>
      <c r="AC83" s="244"/>
      <c r="AD83" s="244"/>
    </row>
    <row r="84" spans="1:30" ht="15" x14ac:dyDescent="0.35">
      <c r="A84" s="129"/>
      <c r="B84" s="129"/>
      <c r="C84" s="129"/>
      <c r="D84" s="129"/>
      <c r="E84" s="129"/>
      <c r="F84" s="254"/>
      <c r="G84" s="129"/>
      <c r="H84" s="129"/>
      <c r="I84" s="254"/>
      <c r="J84" s="129"/>
      <c r="K84" s="129"/>
      <c r="L84" s="254"/>
      <c r="M84" s="129"/>
      <c r="N84" s="129"/>
      <c r="O84" s="254"/>
      <c r="P84" s="129"/>
      <c r="Q84" s="129"/>
      <c r="R84" s="254"/>
      <c r="S84" s="129"/>
      <c r="T84" s="129"/>
      <c r="U84" s="254"/>
      <c r="V84" s="129"/>
      <c r="W84" s="129"/>
      <c r="X84" s="254"/>
      <c r="Y84" s="248"/>
      <c r="Z84" s="248"/>
      <c r="AA84" s="248"/>
      <c r="AB84" s="129"/>
      <c r="AC84" s="244"/>
      <c r="AD84" s="244"/>
    </row>
    <row r="85" spans="1:30" ht="15" x14ac:dyDescent="0.35">
      <c r="A85" s="129"/>
      <c r="B85" s="274" t="s">
        <v>67</v>
      </c>
      <c r="C85" s="129"/>
      <c r="D85" s="129"/>
      <c r="E85" s="129"/>
      <c r="F85" s="254"/>
      <c r="G85" s="129"/>
      <c r="H85" s="129"/>
      <c r="I85" s="254"/>
      <c r="J85" s="129"/>
      <c r="K85" s="129"/>
      <c r="L85" s="254"/>
      <c r="M85" s="129"/>
      <c r="N85" s="129"/>
      <c r="O85" s="254"/>
      <c r="P85" s="129"/>
      <c r="Q85" s="129"/>
      <c r="R85" s="254"/>
      <c r="S85" s="129"/>
      <c r="T85" s="129"/>
      <c r="U85" s="254"/>
      <c r="V85" s="129"/>
      <c r="W85" s="129"/>
      <c r="X85" s="254"/>
      <c r="Y85" s="248"/>
      <c r="Z85" s="248"/>
      <c r="AA85" s="248"/>
      <c r="AB85" s="129"/>
      <c r="AC85" s="244"/>
      <c r="AD85" s="244"/>
    </row>
    <row r="86" spans="1:30" ht="15.6" thickBot="1" x14ac:dyDescent="0.4">
      <c r="A86" s="244"/>
      <c r="B86" s="129" t="s">
        <v>68</v>
      </c>
      <c r="C86" s="129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</row>
    <row r="87" spans="1:30" ht="75.599999999999994" thickBot="1" x14ac:dyDescent="0.4">
      <c r="A87" s="244"/>
      <c r="B87" s="278" t="s">
        <v>69</v>
      </c>
      <c r="C87" s="278"/>
      <c r="D87" s="279"/>
      <c r="E87" s="279"/>
      <c r="F87" s="279"/>
      <c r="G87" s="279"/>
      <c r="H87" s="279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</row>
    <row r="88" spans="1:30" ht="15" x14ac:dyDescent="0.35">
      <c r="A88" s="244"/>
      <c r="B88" s="279" t="s">
        <v>70</v>
      </c>
      <c r="C88" s="277"/>
      <c r="D88" s="279"/>
      <c r="E88" s="279"/>
      <c r="F88" s="279"/>
      <c r="G88" s="279"/>
      <c r="H88" s="279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</row>
    <row r="89" spans="1:30" ht="15" x14ac:dyDescent="0.35">
      <c r="A89" s="129"/>
      <c r="B89" s="129" t="s">
        <v>71</v>
      </c>
      <c r="C89" s="129"/>
      <c r="D89" s="129"/>
      <c r="E89" s="129"/>
      <c r="F89" s="254"/>
      <c r="G89" s="129"/>
      <c r="H89" s="129"/>
      <c r="I89" s="254"/>
      <c r="J89" s="129"/>
      <c r="K89" s="129"/>
      <c r="L89" s="254"/>
      <c r="M89" s="129"/>
      <c r="N89" s="129"/>
      <c r="O89" s="254"/>
      <c r="P89" s="129"/>
      <c r="Q89" s="129"/>
      <c r="R89" s="254"/>
      <c r="S89" s="129"/>
      <c r="T89" s="129"/>
      <c r="U89" s="254"/>
      <c r="V89" s="129"/>
      <c r="W89" s="129"/>
      <c r="X89" s="254"/>
      <c r="Y89" s="248"/>
      <c r="Z89" s="248"/>
      <c r="AA89" s="248"/>
      <c r="AB89" s="129"/>
      <c r="AC89" s="244"/>
      <c r="AD89" s="244"/>
    </row>
    <row r="90" spans="1:30" ht="15" x14ac:dyDescent="0.35">
      <c r="A90" s="129"/>
      <c r="B90" s="129" t="s">
        <v>72</v>
      </c>
      <c r="C90" s="129"/>
      <c r="D90" s="129"/>
      <c r="E90" s="129"/>
      <c r="F90" s="254"/>
      <c r="G90" s="129"/>
      <c r="H90" s="129"/>
      <c r="I90" s="254"/>
      <c r="J90" s="129"/>
      <c r="K90" s="129"/>
      <c r="L90" s="254"/>
      <c r="M90" s="129"/>
      <c r="N90" s="129"/>
      <c r="O90" s="254"/>
      <c r="P90" s="129"/>
      <c r="Q90" s="129"/>
      <c r="R90" s="254"/>
      <c r="S90" s="129"/>
      <c r="T90" s="129"/>
      <c r="U90" s="254"/>
      <c r="V90" s="129"/>
      <c r="W90" s="129"/>
      <c r="X90" s="254"/>
      <c r="Y90" s="248"/>
      <c r="Z90" s="248"/>
      <c r="AA90" s="248"/>
      <c r="AB90" s="129"/>
      <c r="AC90" s="244"/>
      <c r="AD90" s="244"/>
    </row>
  </sheetData>
  <mergeCells count="110">
    <mergeCell ref="N52:O52"/>
    <mergeCell ref="P52:S52"/>
    <mergeCell ref="T52:W52"/>
    <mergeCell ref="X52:AA52"/>
    <mergeCell ref="B53:AD57"/>
    <mergeCell ref="J58:R58"/>
    <mergeCell ref="N50:O50"/>
    <mergeCell ref="P50:S50"/>
    <mergeCell ref="T50:W50"/>
    <mergeCell ref="X50:AA50"/>
    <mergeCell ref="N51:O51"/>
    <mergeCell ref="P51:S51"/>
    <mergeCell ref="T51:W51"/>
    <mergeCell ref="X51:AA51"/>
    <mergeCell ref="N48:O48"/>
    <mergeCell ref="P48:S48"/>
    <mergeCell ref="T48:W48"/>
    <mergeCell ref="X48:AA48"/>
    <mergeCell ref="N49:O49"/>
    <mergeCell ref="P49:S49"/>
    <mergeCell ref="T49:W49"/>
    <mergeCell ref="X49:AA49"/>
    <mergeCell ref="N46:O46"/>
    <mergeCell ref="P46:S46"/>
    <mergeCell ref="T46:W46"/>
    <mergeCell ref="X46:AA46"/>
    <mergeCell ref="N47:O47"/>
    <mergeCell ref="P47:S47"/>
    <mergeCell ref="T47:W47"/>
    <mergeCell ref="X47:AA47"/>
    <mergeCell ref="Z43:AA43"/>
    <mergeCell ref="N44:O44"/>
    <mergeCell ref="P44:S44"/>
    <mergeCell ref="T44:W44"/>
    <mergeCell ref="X44:AA44"/>
    <mergeCell ref="N45:O45"/>
    <mergeCell ref="P45:S45"/>
    <mergeCell ref="T45:W45"/>
    <mergeCell ref="X45:AA45"/>
    <mergeCell ref="A36:C36"/>
    <mergeCell ref="A37:C37"/>
    <mergeCell ref="A38:C38"/>
    <mergeCell ref="A39:C39"/>
    <mergeCell ref="B40:C40"/>
    <mergeCell ref="B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5:D15"/>
    <mergeCell ref="E15:I15"/>
    <mergeCell ref="J15:M15"/>
    <mergeCell ref="T15:U15"/>
    <mergeCell ref="V15:AD15"/>
    <mergeCell ref="A16:D16"/>
    <mergeCell ref="E16:I16"/>
    <mergeCell ref="J16:M16"/>
    <mergeCell ref="T16:U16"/>
    <mergeCell ref="V16:AD16"/>
    <mergeCell ref="A13:D13"/>
    <mergeCell ref="E13:I13"/>
    <mergeCell ref="J13:M13"/>
    <mergeCell ref="T13:U13"/>
    <mergeCell ref="V13:AD13"/>
    <mergeCell ref="A14:D14"/>
    <mergeCell ref="E14:I14"/>
    <mergeCell ref="J14:M14"/>
    <mergeCell ref="T14:U14"/>
    <mergeCell ref="V14:AD14"/>
    <mergeCell ref="A11:D11"/>
    <mergeCell ref="E11:I11"/>
    <mergeCell ref="J11:M11"/>
    <mergeCell ref="T11:U11"/>
    <mergeCell ref="V11:AD11"/>
    <mergeCell ref="A12:D12"/>
    <mergeCell ref="E12:I12"/>
    <mergeCell ref="J12:M12"/>
    <mergeCell ref="T12:U12"/>
    <mergeCell ref="V12:AD12"/>
    <mergeCell ref="A9:D9"/>
    <mergeCell ref="E9:I9"/>
    <mergeCell ref="J9:M9"/>
    <mergeCell ref="T9:U9"/>
    <mergeCell ref="V9:AD9"/>
    <mergeCell ref="A10:D10"/>
    <mergeCell ref="E10:I10"/>
    <mergeCell ref="J10:M10"/>
    <mergeCell ref="T10:U10"/>
    <mergeCell ref="V10:AD10"/>
    <mergeCell ref="U4:AC4"/>
    <mergeCell ref="E6:G6"/>
    <mergeCell ref="L6:N6"/>
    <mergeCell ref="S6:U6"/>
    <mergeCell ref="Y6:AA6"/>
    <mergeCell ref="T8:U8"/>
    <mergeCell ref="V8:AD8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CDBVM</dc:creator>
  <cp:lastModifiedBy>abasm</cp:lastModifiedBy>
  <dcterms:created xsi:type="dcterms:W3CDTF">2021-11-03T13:40:57Z</dcterms:created>
  <dcterms:modified xsi:type="dcterms:W3CDTF">2021-11-28T14:37:07Z</dcterms:modified>
</cp:coreProperties>
</file>