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E:\saison 22.23\TOURNOIS\3 Bandes R1\T1 ABASM\"/>
    </mc:Choice>
  </mc:AlternateContent>
  <xr:revisionPtr revIDLastSave="0" documentId="13_ncr:1_{01868C6A-228E-49BC-9D17-35C7E8E5A5F8}" xr6:coauthVersionLast="47" xr6:coauthVersionMax="47" xr10:uidLastSave="{00000000-0000-0000-0000-000000000000}"/>
  <bookViews>
    <workbookView xWindow="-108" yWindow="-108" windowWidth="20376" windowHeight="12216" xr2:uid="{8BB651F2-D2BC-497A-823D-F68F14CF4045}"/>
  </bookViews>
  <sheets>
    <sheet name="Rank" sheetId="5" r:id="rId1"/>
    <sheet name="RESULTATS POULE DE 2" sheetId="4" r:id="rId2"/>
    <sheet name="RESULTATS  POULE DE  3 (2)" sheetId="3" r:id="rId3"/>
    <sheet name="RESULTATS  POULE DE  3" sheetId="2" r:id="rId4"/>
  </sheets>
  <externalReferences>
    <externalReference r:id="rId5"/>
    <externalReference r:id="rId6"/>
    <externalReference r:id="rId7"/>
    <externalReference r:id="rId8"/>
    <externalReference r:id="rId9"/>
    <externalReference r:id="rId10"/>
  </externalReferences>
  <definedNames>
    <definedName name="avancement">[4]DONNEES!$F$2:$F$5</definedName>
    <definedName name="BD_JOUEURS_CATEGORIES" localSheetId="2">[2]BD_JOUEURS_CLUB_CATEGORIES!$A$2:$G$91</definedName>
    <definedName name="BD_JOUEURS_CATEGORIES" localSheetId="1">[3]BD_JOUEURS_CLUB_CATEGORIES!$A$2:$G$91</definedName>
    <definedName name="BD_JOUEURS_CATEGORIES">[1]BD_JOUEURS_CLUB_CATEGORIES!$A$2:$G$91</definedName>
    <definedName name="CATE_COR" localSheetId="2">'[2]POULE DE 3 '!$AC$236:$AD$240</definedName>
    <definedName name="CATE_COR" localSheetId="1">'[3]POULE DE 3 '!$AC$236:$AD$240</definedName>
    <definedName name="CATE_COR">'[1]POULE DE 3 '!$AC$236:$AD$240</definedName>
    <definedName name="CLUBS">[4]DONNEES!#REF!</definedName>
    <definedName name="CoordonnéesClubs">[4]DONNEES!#REF!</definedName>
    <definedName name="Distrib" localSheetId="0">#REF!</definedName>
    <definedName name="Distrib">#REF!</definedName>
    <definedName name="Eff_Particip" localSheetId="0">#REF!,#REF!</definedName>
    <definedName name="Eff_Particip">[4]INSCRITS_POULES!$E$6,[4]INSCRITS_POULES!$AQ$9:$AQ$79</definedName>
    <definedName name="Inscrip" localSheetId="0">#REF!</definedName>
    <definedName name="Inscrip">#REF!</definedName>
    <definedName name="ModeJeu_col" localSheetId="2">'[2]A RENSEIGNER'!$B$183:$C$186</definedName>
    <definedName name="ModeJeu_col" localSheetId="1">'[3]A RENSEIGNER'!$B$183:$C$186</definedName>
    <definedName name="ModeJeu_col">'[1]A RENSEIGNER'!$B$183:$C$186</definedName>
    <definedName name="NomLicenceClub">[4]DONNEES!$A$2:$C$127</definedName>
    <definedName name="NomPrenLicenCateg">Rank!$C$7:$G$39</definedName>
    <definedName name="Noms" localSheetId="2">[2]BD_JOUEURS_CLUB_CATEGORIES!$A$4:$A$93</definedName>
    <definedName name="Noms" localSheetId="1">[3]BD_JOUEURS_CLUB_CATEGORIES!$A$4:$A$93</definedName>
    <definedName name="Noms">[1]BD_JOUEURS_CLUB_CATEGORIES!$A$4:$A$93</definedName>
    <definedName name="tab_corresp_ID_cate" localSheetId="2">[2]BD_JOUEURS_CLUB_CATEGORIES!$D$4:$G$91</definedName>
    <definedName name="tab_corresp_ID_cate" localSheetId="1">[3]BD_JOUEURS_CLUB_CATEGORIES!$D$4:$G$91</definedName>
    <definedName name="tab_corresp_ID_cate">[1]BD_JOUEURS_CLUB_CATEGORIES!$D$4:$G$91</definedName>
    <definedName name="tabdistance" localSheetId="2">[2]categories!$A$4:$E$24</definedName>
    <definedName name="tabdistance" localSheetId="1">[3]categories!$A$4:$E$24</definedName>
    <definedName name="tabdistance">[1]categories!$A$4:$E$24</definedName>
    <definedName name="tablemoy" localSheetId="2">[2]categories!$G$4:$K$24</definedName>
    <definedName name="tablemoy" localSheetId="1">[3]categories!$G$4:$K$24</definedName>
    <definedName name="tablemoy">[1]categories!$G$4:$K$24</definedName>
    <definedName name="_xlnm.Print_Area" localSheetId="0">Rank!$A$6:$AF$20</definedName>
    <definedName name="_xlnm.Print_Area" localSheetId="3">'RESULTATS  POULE DE  3'!$B$2:$V$30</definedName>
    <definedName name="_xlnm.Print_Area" localSheetId="2">'RESULTATS  POULE DE  3 (2)'!$B$2:$V$30</definedName>
    <definedName name="_xlnm.Print_Area" localSheetId="1">'RESULTATS POULE DE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F37" i="5" l="1"/>
  <c r="AE37" i="5"/>
  <c r="AD37" i="5"/>
  <c r="AC37" i="5"/>
  <c r="AB37" i="5"/>
  <c r="V37" i="5"/>
  <c r="P37" i="5"/>
  <c r="F37" i="5"/>
  <c r="AF36" i="5"/>
  <c r="AE36" i="5"/>
  <c r="AD36" i="5"/>
  <c r="AC36" i="5"/>
  <c r="AB36" i="5"/>
  <c r="V36" i="5"/>
  <c r="P36" i="5"/>
  <c r="F36" i="5"/>
  <c r="AF35" i="5"/>
  <c r="AE35" i="5"/>
  <c r="AD35" i="5"/>
  <c r="AC35" i="5"/>
  <c r="AB35" i="5"/>
  <c r="V35" i="5"/>
  <c r="P35" i="5"/>
  <c r="F35" i="5"/>
  <c r="AF34" i="5"/>
  <c r="AE34" i="5"/>
  <c r="AD34" i="5"/>
  <c r="AC34" i="5"/>
  <c r="AB34" i="5"/>
  <c r="V34" i="5"/>
  <c r="P34" i="5"/>
  <c r="F34" i="5"/>
  <c r="AF33" i="5"/>
  <c r="AE33" i="5"/>
  <c r="AD33" i="5"/>
  <c r="AC33" i="5"/>
  <c r="AB33" i="5"/>
  <c r="V33" i="5"/>
  <c r="P33" i="5"/>
  <c r="F33" i="5"/>
  <c r="AF32" i="5"/>
  <c r="AE32" i="5"/>
  <c r="AD32" i="5"/>
  <c r="AC32" i="5"/>
  <c r="AB32" i="5"/>
  <c r="V32" i="5"/>
  <c r="P32" i="5"/>
  <c r="F32" i="5"/>
  <c r="AF31" i="5"/>
  <c r="AE31" i="5"/>
  <c r="AD31" i="5"/>
  <c r="AC31" i="5"/>
  <c r="AB31" i="5"/>
  <c r="V31" i="5"/>
  <c r="P31" i="5"/>
  <c r="F31" i="5"/>
  <c r="AF30" i="5"/>
  <c r="AE30" i="5"/>
  <c r="AD30" i="5"/>
  <c r="AC30" i="5"/>
  <c r="AB30" i="5"/>
  <c r="V30" i="5"/>
  <c r="P30" i="5"/>
  <c r="F30" i="5"/>
  <c r="AF29" i="5"/>
  <c r="AE29" i="5"/>
  <c r="AD29" i="5"/>
  <c r="AC29" i="5"/>
  <c r="AB29" i="5"/>
  <c r="V29" i="5"/>
  <c r="P29" i="5"/>
  <c r="F29" i="5"/>
  <c r="AF28" i="5"/>
  <c r="AE28" i="5"/>
  <c r="AD28" i="5"/>
  <c r="AC28" i="5"/>
  <c r="AB28" i="5"/>
  <c r="V28" i="5"/>
  <c r="P28" i="5"/>
  <c r="F28" i="5"/>
  <c r="AF27" i="5"/>
  <c r="AE27" i="5"/>
  <c r="AD27" i="5"/>
  <c r="AC27" i="5"/>
  <c r="AB27" i="5"/>
  <c r="V27" i="5"/>
  <c r="P27" i="5"/>
  <c r="F27" i="5"/>
  <c r="AF26" i="5"/>
  <c r="AE26" i="5"/>
  <c r="AD26" i="5"/>
  <c r="AC26" i="5"/>
  <c r="AB26" i="5"/>
  <c r="V26" i="5"/>
  <c r="P26" i="5"/>
  <c r="F26" i="5"/>
  <c r="AF25" i="5"/>
  <c r="AE25" i="5"/>
  <c r="AD25" i="5"/>
  <c r="AC25" i="5"/>
  <c r="AB25" i="5"/>
  <c r="V25" i="5"/>
  <c r="P25" i="5"/>
  <c r="F25" i="5"/>
  <c r="AF24" i="5"/>
  <c r="AE24" i="5"/>
  <c r="AD24" i="5"/>
  <c r="AC24" i="5"/>
  <c r="AB24" i="5"/>
  <c r="V24" i="5"/>
  <c r="P24" i="5"/>
  <c r="F24" i="5"/>
  <c r="AF23" i="5"/>
  <c r="AE23" i="5"/>
  <c r="AD23" i="5"/>
  <c r="AC23" i="5"/>
  <c r="AB23" i="5"/>
  <c r="V23" i="5"/>
  <c r="P23" i="5"/>
  <c r="F23" i="5"/>
  <c r="AF22" i="5"/>
  <c r="AE22" i="5"/>
  <c r="AD22" i="5"/>
  <c r="AC22" i="5"/>
  <c r="AB22" i="5"/>
  <c r="V22" i="5"/>
  <c r="P22" i="5"/>
  <c r="F22" i="5"/>
  <c r="AF21" i="5"/>
  <c r="AE21" i="5"/>
  <c r="AD21" i="5"/>
  <c r="AC21" i="5"/>
  <c r="AB21" i="5"/>
  <c r="V21" i="5"/>
  <c r="P21" i="5"/>
  <c r="F21" i="5"/>
  <c r="AF20" i="5"/>
  <c r="AE20" i="5"/>
  <c r="AD20" i="5"/>
  <c r="AC20" i="5"/>
  <c r="AB20" i="5"/>
  <c r="V20" i="5"/>
  <c r="P20" i="5"/>
  <c r="F20" i="5"/>
  <c r="AF19" i="5"/>
  <c r="AE19" i="5"/>
  <c r="AD19" i="5"/>
  <c r="AC19" i="5"/>
  <c r="AB19" i="5"/>
  <c r="V19" i="5"/>
  <c r="P19" i="5"/>
  <c r="F19" i="5"/>
  <c r="AF18" i="5"/>
  <c r="AE18" i="5"/>
  <c r="AD18" i="5"/>
  <c r="AC18" i="5"/>
  <c r="AB18" i="5"/>
  <c r="V18" i="5"/>
  <c r="P18" i="5"/>
  <c r="F18" i="5"/>
  <c r="AF17" i="5"/>
  <c r="AE17" i="5"/>
  <c r="AD17" i="5"/>
  <c r="AC17" i="5"/>
  <c r="AB17" i="5"/>
  <c r="V17" i="5"/>
  <c r="P17" i="5"/>
  <c r="F17" i="5"/>
  <c r="AF16" i="5"/>
  <c r="AE16" i="5"/>
  <c r="AD16" i="5"/>
  <c r="AC16" i="5"/>
  <c r="AB16" i="5"/>
  <c r="V16" i="5"/>
  <c r="P16" i="5"/>
  <c r="F16" i="5"/>
  <c r="AF15" i="5"/>
  <c r="AE15" i="5"/>
  <c r="AD15" i="5"/>
  <c r="AC15" i="5"/>
  <c r="AB15" i="5"/>
  <c r="V15" i="5"/>
  <c r="P15" i="5"/>
  <c r="F15" i="5"/>
  <c r="AF14" i="5"/>
  <c r="AE14" i="5"/>
  <c r="AD14" i="5"/>
  <c r="AC14" i="5"/>
  <c r="AB14" i="5"/>
  <c r="V14" i="5"/>
  <c r="P14" i="5"/>
  <c r="F14" i="5"/>
  <c r="AF13" i="5"/>
  <c r="AE13" i="5"/>
  <c r="AD13" i="5"/>
  <c r="AC13" i="5"/>
  <c r="AB13" i="5"/>
  <c r="V13" i="5"/>
  <c r="P13" i="5"/>
  <c r="F13" i="5"/>
  <c r="AF12" i="5"/>
  <c r="AE12" i="5"/>
  <c r="AD12" i="5"/>
  <c r="AC12" i="5"/>
  <c r="AB12" i="5"/>
  <c r="V12" i="5"/>
  <c r="P12" i="5"/>
  <c r="F12" i="5"/>
  <c r="AF11" i="5"/>
  <c r="AE11" i="5"/>
  <c r="AD11" i="5"/>
  <c r="AC11" i="5"/>
  <c r="AB11" i="5"/>
  <c r="V11" i="5"/>
  <c r="P11" i="5"/>
  <c r="F11" i="5"/>
  <c r="AF10" i="5"/>
  <c r="AE10" i="5"/>
  <c r="AD10" i="5"/>
  <c r="AC10" i="5"/>
  <c r="AB10" i="5"/>
  <c r="V10" i="5"/>
  <c r="P10" i="5"/>
  <c r="F10" i="5"/>
  <c r="AF9" i="5"/>
  <c r="AE9" i="5"/>
  <c r="AD9" i="5"/>
  <c r="AC9" i="5"/>
  <c r="AB9" i="5"/>
  <c r="V9" i="5"/>
  <c r="P9" i="5"/>
  <c r="F9" i="5"/>
  <c r="AF8" i="5"/>
  <c r="AE8" i="5"/>
  <c r="AD8" i="5"/>
  <c r="AC8" i="5"/>
  <c r="AB8" i="5"/>
  <c r="V8" i="5"/>
  <c r="P8" i="5"/>
  <c r="F8" i="5"/>
  <c r="AF7" i="5"/>
  <c r="AE7" i="5"/>
  <c r="AD7" i="5"/>
  <c r="AC7" i="5"/>
  <c r="AB7" i="5"/>
  <c r="V7" i="5"/>
  <c r="P7" i="5"/>
  <c r="F7" i="5"/>
  <c r="O24" i="4"/>
  <c r="M24" i="4"/>
  <c r="L24" i="4"/>
  <c r="J24" i="4"/>
  <c r="F24" i="4"/>
  <c r="D24" i="4"/>
  <c r="C24" i="4"/>
  <c r="K23" i="4"/>
  <c r="E23" i="4"/>
  <c r="C23" i="4"/>
  <c r="U22" i="4"/>
  <c r="T22" i="4"/>
  <c r="S22" i="4"/>
  <c r="R22" i="4"/>
  <c r="Q22" i="4"/>
  <c r="P22" i="4"/>
  <c r="N22" i="4"/>
  <c r="M22" i="4"/>
  <c r="L22" i="4"/>
  <c r="J22" i="4"/>
  <c r="F22" i="4"/>
  <c r="D22" i="4"/>
  <c r="C22" i="4"/>
  <c r="G21" i="4" s="1"/>
  <c r="J21" i="4"/>
  <c r="O20" i="4"/>
  <c r="M20" i="4"/>
  <c r="L20" i="4"/>
  <c r="J20" i="4"/>
  <c r="I20" i="4"/>
  <c r="G20" i="4"/>
  <c r="C20" i="4"/>
  <c r="K19" i="4"/>
  <c r="H19" i="4"/>
  <c r="C19" i="4"/>
  <c r="U18" i="4"/>
  <c r="S18" i="4"/>
  <c r="R18" i="4"/>
  <c r="Q18" i="4"/>
  <c r="P18" i="4"/>
  <c r="N18" i="4"/>
  <c r="M18" i="4"/>
  <c r="L18" i="4"/>
  <c r="J18" i="4"/>
  <c r="I18" i="4"/>
  <c r="G18" i="4"/>
  <c r="C18" i="4"/>
  <c r="D21" i="4" s="1"/>
  <c r="G17" i="4"/>
  <c r="D17" i="4"/>
  <c r="C13" i="4"/>
  <c r="C11" i="4"/>
  <c r="C9" i="4"/>
  <c r="C7" i="4"/>
  <c r="C5" i="4"/>
  <c r="C3" i="4"/>
  <c r="J17" i="4" l="1"/>
  <c r="T18"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D21" i="3"/>
  <c r="D25" i="3" s="1"/>
  <c r="O20" i="3"/>
  <c r="M20" i="3"/>
  <c r="L20" i="3"/>
  <c r="J20" i="3"/>
  <c r="I20" i="3"/>
  <c r="G20" i="3"/>
  <c r="C20" i="3"/>
  <c r="K19" i="3"/>
  <c r="H19" i="3"/>
  <c r="C19" i="3"/>
  <c r="U18" i="3"/>
  <c r="T18" i="3"/>
  <c r="S18" i="3"/>
  <c r="R18" i="3"/>
  <c r="Q18" i="3"/>
  <c r="P18" i="3"/>
  <c r="N18" i="3"/>
  <c r="M18" i="3"/>
  <c r="L18" i="3"/>
  <c r="J18" i="3"/>
  <c r="I18" i="3"/>
  <c r="G18" i="3"/>
  <c r="C18" i="3"/>
  <c r="J17" i="3"/>
  <c r="J21" i="3" s="1"/>
  <c r="J25" i="3" s="1"/>
  <c r="G17" i="3"/>
  <c r="G21" i="3" s="1"/>
  <c r="G25" i="3" s="1"/>
  <c r="D17" i="3"/>
  <c r="C13" i="3"/>
  <c r="C11" i="3"/>
  <c r="C9" i="3"/>
  <c r="C7" i="3"/>
  <c r="C5" i="3"/>
  <c r="C3" i="3"/>
  <c r="O28" i="2" l="1"/>
  <c r="M28" i="2"/>
  <c r="I28" i="2"/>
  <c r="G28" i="2"/>
  <c r="F28" i="2"/>
  <c r="D28" i="2"/>
  <c r="C28" i="2"/>
  <c r="H27" i="2"/>
  <c r="E27" i="2"/>
  <c r="C27" i="2"/>
  <c r="U26" i="2"/>
  <c r="T26" i="2"/>
  <c r="S26" i="2"/>
  <c r="R26" i="2"/>
  <c r="Q26" i="2"/>
  <c r="P26" i="2"/>
  <c r="N26" i="2"/>
  <c r="M26" i="2"/>
  <c r="I26" i="2"/>
  <c r="G26" i="2"/>
  <c r="F26" i="2"/>
  <c r="D26" i="2"/>
  <c r="C26" i="2"/>
  <c r="O24" i="2"/>
  <c r="M24" i="2"/>
  <c r="L24" i="2"/>
  <c r="J24" i="2"/>
  <c r="F24" i="2"/>
  <c r="D24" i="2"/>
  <c r="C24" i="2"/>
  <c r="K23" i="2"/>
  <c r="E23" i="2"/>
  <c r="C23" i="2"/>
  <c r="U22" i="2"/>
  <c r="T22" i="2"/>
  <c r="S22" i="2"/>
  <c r="R22" i="2"/>
  <c r="Q22" i="2"/>
  <c r="P22" i="2"/>
  <c r="N22" i="2"/>
  <c r="M22" i="2"/>
  <c r="L22" i="2"/>
  <c r="J22" i="2"/>
  <c r="F22" i="2"/>
  <c r="D22" i="2"/>
  <c r="C22" i="2"/>
  <c r="D21" i="2"/>
  <c r="D25" i="2" s="1"/>
  <c r="O20" i="2"/>
  <c r="M20" i="2"/>
  <c r="L20" i="2"/>
  <c r="J20" i="2"/>
  <c r="I20" i="2"/>
  <c r="G20" i="2"/>
  <c r="C20" i="2"/>
  <c r="K19" i="2"/>
  <c r="H19" i="2"/>
  <c r="C19" i="2"/>
  <c r="U18" i="2"/>
  <c r="T18" i="2"/>
  <c r="S18" i="2"/>
  <c r="R18" i="2"/>
  <c r="Q18" i="2"/>
  <c r="P18" i="2"/>
  <c r="N18" i="2"/>
  <c r="M18" i="2"/>
  <c r="L18" i="2"/>
  <c r="J18" i="2"/>
  <c r="I18" i="2"/>
  <c r="G18" i="2"/>
  <c r="C18" i="2"/>
  <c r="J17" i="2"/>
  <c r="J21" i="2" s="1"/>
  <c r="J25" i="2" s="1"/>
  <c r="G17" i="2"/>
  <c r="G21" i="2" s="1"/>
  <c r="G25" i="2" s="1"/>
  <c r="D17" i="2"/>
  <c r="C13" i="2"/>
  <c r="C11" i="2"/>
  <c r="C9" i="2"/>
  <c r="C7" i="2"/>
  <c r="C5" i="2"/>
  <c r="C3" i="2"/>
</calcChain>
</file>

<file path=xl/sharedStrings.xml><?xml version="1.0" encoding="utf-8"?>
<sst xmlns="http://schemas.openxmlformats.org/spreadsheetml/2006/main" count="206" uniqueCount="91">
  <si>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</si>
  <si>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</si>
  <si>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</si>
  <si>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</si>
  <si>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</si>
  <si>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</si>
  <si>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</si>
  <si>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</si>
  <si>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</si>
  <si>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</si>
  <si>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</si>
  <si>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</si>
  <si>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</si>
  <si>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</si>
  <si>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2022 / 2023</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</si>
  <si>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</si>
  <si>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</si>
  <si>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</si>
  <si>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</si>
  <si>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</si>
  <si>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</si>
  <si>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</si>
  <si>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</si>
  <si>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</si>
  <si>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</si>
  <si>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</si>
  <si>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</si>
  <si>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</si>
  <si>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</si>
  <si>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</si>
  <si>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</si>
  <si>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</si>
  <si>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</si>
  <si>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</si>
  <si>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</si>
  <si>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</si>
  <si>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</si>
  <si>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</si>
  <si>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</si>
  <si>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</si>
  <si>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SALZENSTEIN GEORGES</t>
  </si>
  <si>
    <t>SALZENSTEIN</t>
  </si>
  <si>
    <t>GEORGES</t>
  </si>
  <si>
    <t>ABLG</t>
  </si>
  <si>
    <t>R1</t>
  </si>
  <si>
    <t>FINALISTE</t>
  </si>
  <si>
    <t>MALAHIEUDE CLAUDE</t>
  </si>
  <si>
    <t>MALAHIEUDE</t>
  </si>
  <si>
    <t>CLAUDE</t>
  </si>
  <si>
    <t>ABMA</t>
  </si>
  <si>
    <t>HENRIQUET MARC</t>
  </si>
  <si>
    <t>HENRIQUET</t>
  </si>
  <si>
    <t>MARC</t>
  </si>
  <si>
    <t>ABASM</t>
  </si>
  <si>
    <t>LABOUREAU VERONIQUE</t>
  </si>
  <si>
    <t>LABOUREAU</t>
  </si>
  <si>
    <t>VERONIQUE</t>
  </si>
  <si>
    <t>R2</t>
  </si>
  <si>
    <t>MENDEL GILLES</t>
  </si>
  <si>
    <t>MENDEL</t>
  </si>
  <si>
    <t>GILLES</t>
  </si>
  <si>
    <t>DI GIOIA SERGE</t>
  </si>
  <si>
    <t>DI GIOIA</t>
  </si>
  <si>
    <t>SERGE</t>
  </si>
  <si>
    <t>KEREBEL ERIC</t>
  </si>
  <si>
    <t>KEREBEL</t>
  </si>
  <si>
    <t>ERIC</t>
  </si>
  <si>
    <t/>
  </si>
  <si>
    <t>BOISSET JEAN PIERRE</t>
  </si>
  <si>
    <t>BOISSET</t>
  </si>
  <si>
    <t>JEAN PIERRE</t>
  </si>
  <si>
    <t>GILLOT OLIVIER</t>
  </si>
  <si>
    <t>GILLOT</t>
  </si>
  <si>
    <t>OLIVIER</t>
  </si>
  <si>
    <t>CHUNG HOAN TOAN</t>
  </si>
  <si>
    <t>CHUNG</t>
  </si>
  <si>
    <t>HOAN TOAN</t>
  </si>
  <si>
    <t>PIBOURDIN ERIC</t>
  </si>
  <si>
    <t>PIBOURDIN</t>
  </si>
  <si>
    <t>MANCY PIERRE</t>
  </si>
  <si>
    <t>MANCY</t>
  </si>
  <si>
    <t>PIERRE</t>
  </si>
  <si>
    <t>MALASSIGNE ELFEGE</t>
  </si>
  <si>
    <t>MALASSIGNE</t>
  </si>
  <si>
    <t>ELFEGE</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</si>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</sst>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4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9">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164" fontId="3" fillId="0" borderId="0" xfId="1" applyNumberFormat="1" applyFont="1" applyAlignment="1" applyProtection="1">
      <alignment horizontal="center" vertical="center"/>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3" fillId="0" borderId="0" xfId="1" applyFont="1" applyAlignment="1" applyProtection="1">
      <alignment horizontal="center" vertical="center"/>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7" fillId="2" borderId="6"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6" fillId="3" borderId="35" xfId="1" applyFont="1" applyFill="1" applyBorder="1" applyAlignment="1" applyProtection="1">
      <alignment horizontal="center" vertical="center" wrapText="1"/>
      <protection hidden="1"/>
    </xf>
    <xf numFmtId="0" fontId="6" fillId="3" borderId="36" xfId="1" applyFont="1" applyFill="1" applyBorder="1" applyAlignment="1" applyProtection="1">
      <alignment horizontal="center" vertical="center" wrapText="1"/>
      <protection hidden="1"/>
    </xf>
    <xf numFmtId="0" fontId="6" fillId="3" borderId="37" xfId="1" applyFont="1" applyFill="1" applyBorder="1" applyAlignment="1" applyProtection="1">
      <alignment horizontal="center" vertical="center" wrapText="1"/>
      <protection hidden="1"/>
    </xf>
    <xf numFmtId="0" fontId="9" fillId="2" borderId="18" xfId="1" applyFont="1" applyFill="1" applyBorder="1" applyAlignment="1" applyProtection="1">
      <alignment horizontal="center" vertical="center"/>
      <protection hidden="1"/>
    </xf>
    <xf numFmtId="0" fontId="6" fillId="2" borderId="35" xfId="1" applyFont="1" applyFill="1" applyBorder="1" applyAlignment="1" applyProtection="1">
      <alignment horizontal="center" vertical="center" wrapText="1"/>
      <protection hidden="1"/>
    </xf>
    <xf numFmtId="0" fontId="6" fillId="2" borderId="36" xfId="1" applyFont="1" applyFill="1" applyBorder="1" applyAlignment="1" applyProtection="1">
      <alignment horizontal="center" vertical="center" wrapText="1"/>
      <protection hidden="1"/>
    </xf>
    <xf numFmtId="0" fontId="6" fillId="2" borderId="37" xfId="1" applyFont="1" applyFill="1" applyBorder="1" applyAlignment="1" applyProtection="1">
      <alignment horizontal="center" vertical="center" wrapText="1"/>
      <protection hidden="1"/>
    </xf>
    <xf numFmtId="0" fontId="9" fillId="3" borderId="18" xfId="1" applyFont="1" applyFill="1" applyBorder="1" applyAlignment="1" applyProtection="1">
      <alignment horizontal="center" vertical="center"/>
      <protection hidden="1"/>
    </xf>
    <xf numFmtId="0" fontId="13" fillId="0" borderId="0" xfId="1" applyFont="1" applyAlignment="1" applyProtection="1">
      <alignment horizont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8" xfId="1" applyFont="1" applyFill="1" applyBorder="1" applyAlignment="1" applyProtection="1">
      <alignment horizontal="center" vertical="center" wrapText="1"/>
      <protection hidden="1"/>
    </xf>
    <xf numFmtId="0" fontId="5" fillId="5" borderId="39" xfId="1" applyFont="1" applyFill="1" applyBorder="1" applyAlignment="1" applyProtection="1">
      <alignment horizontal="center" vertical="center" wrapText="1"/>
      <protection hidden="1"/>
    </xf>
    <xf numFmtId="2" fontId="5" fillId="5" borderId="39" xfId="1" applyNumberFormat="1" applyFont="1" applyFill="1" applyBorder="1" applyAlignment="1" applyProtection="1">
      <alignment horizontal="center" vertical="center" wrapText="1"/>
      <protection hidden="1"/>
    </xf>
    <xf numFmtId="0" fontId="15" fillId="6" borderId="39" xfId="2" applyFont="1" applyFill="1" applyBorder="1" applyAlignment="1">
      <alignment horizontal="center" vertical="center" wrapText="1"/>
    </xf>
    <xf numFmtId="0" fontId="15" fillId="6" borderId="40" xfId="2" applyFont="1" applyFill="1" applyBorder="1" applyAlignment="1">
      <alignment horizontal="center" vertical="center" wrapText="1"/>
    </xf>
    <xf numFmtId="2" fontId="15" fillId="6" borderId="40" xfId="2" applyNumberFormat="1" applyFont="1" applyFill="1" applyBorder="1" applyAlignment="1">
      <alignment horizontal="center" vertical="center" wrapText="1"/>
    </xf>
    <xf numFmtId="0" fontId="15" fillId="7" borderId="40" xfId="2" applyFont="1" applyFill="1" applyBorder="1" applyAlignment="1">
      <alignment horizontal="center" vertical="center" wrapText="1"/>
    </xf>
    <xf numFmtId="2" fontId="15" fillId="7" borderId="40" xfId="2" applyNumberFormat="1" applyFont="1" applyFill="1" applyBorder="1" applyAlignment="1">
      <alignment horizontal="center" vertical="center" wrapText="1"/>
    </xf>
    <xf numFmtId="0" fontId="15" fillId="8" borderId="40" xfId="2" applyFont="1" applyFill="1" applyBorder="1" applyAlignment="1">
      <alignment horizontal="center" vertical="center" wrapText="1"/>
    </xf>
    <xf numFmtId="2" fontId="16" fillId="9" borderId="40" xfId="2" applyNumberFormat="1" applyFont="1" applyFill="1" applyBorder="1" applyAlignment="1">
      <alignment horizontal="center" vertical="center" wrapText="1"/>
    </xf>
    <xf numFmtId="2" fontId="16" fillId="9" borderId="41"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42"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4" fillId="0" borderId="19" xfId="2" applyBorder="1" applyAlignment="1">
      <alignment horizontal="center"/>
    </xf>
    <xf numFmtId="165"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0" fontId="18" fillId="10" borderId="19" xfId="2" applyFont="1" applyFill="1" applyBorder="1" applyAlignment="1" applyProtection="1">
      <alignment horizontal="center" vertical="center"/>
      <protection locked="0"/>
    </xf>
    <xf numFmtId="2" fontId="18" fillId="0" borderId="16" xfId="2" applyNumberFormat="1" applyFont="1" applyBorder="1" applyAlignment="1">
      <alignment horizontal="center"/>
    </xf>
    <xf numFmtId="0" fontId="18" fillId="0" borderId="19" xfId="2" applyFont="1" applyBorder="1" applyAlignment="1">
      <alignment horizontal="center"/>
    </xf>
    <xf numFmtId="2" fontId="18" fillId="0" borderId="19" xfId="2" applyNumberFormat="1" applyFont="1" applyBorder="1" applyAlignment="1">
      <alignment horizontal="center"/>
    </xf>
    <xf numFmtId="1" fontId="19" fillId="0" borderId="43" xfId="2" applyNumberFormat="1" applyFont="1" applyBorder="1" applyAlignment="1">
      <alignment horizontal="center"/>
    </xf>
    <xf numFmtId="49" fontId="18" fillId="0" borderId="16" xfId="2" applyNumberFormat="1" applyFont="1" applyBorder="1" applyAlignment="1">
      <alignment horizontal="center"/>
    </xf>
    <xf numFmtId="0" fontId="14" fillId="10" borderId="44" xfId="2" applyFill="1" applyBorder="1" applyAlignment="1" applyProtection="1">
      <alignment horizontal="center" vertical="center"/>
      <protection hidden="1"/>
    </xf>
    <xf numFmtId="165" fontId="14" fillId="10" borderId="44" xfId="2" applyNumberFormat="1" applyFill="1" applyBorder="1" applyAlignment="1" applyProtection="1">
      <alignment horizontal="center" vertical="center"/>
      <protection hidden="1"/>
    </xf>
    <xf numFmtId="1" fontId="14" fillId="10" borderId="44" xfId="2" applyNumberFormat="1" applyFill="1" applyBorder="1" applyAlignment="1" applyProtection="1">
      <alignment horizontal="center" vertical="center"/>
      <protection hidden="1"/>
    </xf>
    <xf numFmtId="0" fontId="1" fillId="0" borderId="19" xfId="1" applyBorder="1" applyAlignment="1">
      <alignment horizontal="left"/>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0" fontId="14" fillId="11" borderId="16" xfId="2" applyFill="1" applyBorder="1" applyAlignment="1" applyProtection="1">
      <alignment horizontal="center" vertical="center"/>
      <protection hidden="1"/>
    </xf>
    <xf numFmtId="165" fontId="14" fillId="11" borderId="16" xfId="2" applyNumberFormat="1" applyFill="1" applyBorder="1" applyAlignment="1" applyProtection="1">
      <alignment horizontal="center" vertical="center"/>
      <protection hidden="1"/>
    </xf>
    <xf numFmtId="1" fontId="14" fillId="11" borderId="16" xfId="2" applyNumberFormat="1" applyFill="1" applyBorder="1" applyAlignment="1" applyProtection="1">
      <alignment horizontal="center" vertical="center"/>
      <protection hidden="1"/>
    </xf>
    <xf numFmtId="0" fontId="1" fillId="0" borderId="19" xfId="1" applyBorder="1" applyAlignment="1" applyProtection="1">
      <alignment horizont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wrapText="1"/>
      <protection locked="0"/>
    </xf>
    <xf numFmtId="0" fontId="18" fillId="10" borderId="16" xfId="2" applyFont="1" applyFill="1" applyBorder="1" applyAlignment="1" applyProtection="1">
      <alignment horizontal="center" vertical="center"/>
      <protection locked="0"/>
    </xf>
    <xf numFmtId="0" fontId="17" fillId="0" borderId="45" xfId="2" applyFont="1" applyBorder="1" applyAlignment="1">
      <alignment horizontal="center"/>
    </xf>
    <xf numFmtId="0" fontId="14" fillId="0" borderId="45" xfId="2" applyBorder="1" applyAlignment="1">
      <alignment horizontal="center"/>
    </xf>
    <xf numFmtId="0" fontId="18" fillId="12" borderId="19" xfId="2" applyFont="1" applyFill="1" applyBorder="1" applyAlignment="1" applyProtection="1">
      <alignment horizontal="center" vertical="center"/>
      <protection hidden="1"/>
    </xf>
    <xf numFmtId="165" fontId="18" fillId="12" borderId="19" xfId="2" applyNumberFormat="1" applyFont="1" applyFill="1" applyBorder="1" applyAlignment="1" applyProtection="1">
      <alignment horizontal="center" vertical="center"/>
      <protection hidden="1"/>
    </xf>
    <xf numFmtId="1" fontId="18" fillId="12" borderId="19" xfId="2" applyNumberFormat="1" applyFont="1" applyFill="1" applyBorder="1" applyAlignment="1" applyProtection="1">
      <alignment horizontal="center" vertical="center"/>
      <protection hidden="1"/>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4" fillId="10" borderId="45" xfId="2" applyFill="1" applyBorder="1" applyAlignment="1" applyProtection="1">
      <alignment horizontal="center" vertical="center"/>
      <protection hidden="1"/>
    </xf>
    <xf numFmtId="165" fontId="14" fillId="10" borderId="45" xfId="2" applyNumberFormat="1" applyFill="1" applyBorder="1" applyAlignment="1" applyProtection="1">
      <alignment horizontal="center" vertical="center"/>
      <protection hidden="1"/>
    </xf>
    <xf numFmtId="1" fontId="14" fillId="10" borderId="45" xfId="2" applyNumberFormat="1" applyFill="1" applyBorder="1" applyAlignment="1" applyProtection="1">
      <alignment horizontal="center" vertical="center"/>
      <protection hidden="1"/>
    </xf>
    <xf numFmtId="0" fontId="1" fillId="0" borderId="46" xfId="1" applyBorder="1"/>
    <xf numFmtId="0" fontId="1" fillId="0" borderId="46"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7" xfId="1" applyFont="1" applyBorder="1" applyAlignment="1" applyProtection="1">
      <alignment horizontal="center" vertical="center"/>
      <protection hidden="1"/>
    </xf>
    <xf numFmtId="0" fontId="20" fillId="0" borderId="48" xfId="1" applyFont="1" applyBorder="1" applyAlignment="1" applyProtection="1">
      <alignment horizontal="center" vertical="center"/>
      <protection hidden="1"/>
    </xf>
    <xf numFmtId="0" fontId="17" fillId="0" borderId="48" xfId="1" applyFont="1" applyBorder="1" applyAlignment="1" applyProtection="1">
      <alignment horizontal="center" vertical="center"/>
      <protection hidden="1"/>
    </xf>
    <xf numFmtId="0" fontId="20" fillId="0" borderId="48" xfId="1" applyFont="1" applyBorder="1" applyAlignment="1" applyProtection="1">
      <alignment vertical="center"/>
      <protection hidden="1"/>
    </xf>
    <xf numFmtId="0" fontId="20" fillId="0" borderId="48"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cellXfs>
  <cellStyles count="3">
    <cellStyle name="Normal" xfId="0" builtinId="0"/>
    <cellStyle name="Normal 2" xfId="1" xr:uid="{3C47390A-9D2B-4D61-BF8E-E202632DBF49}"/>
    <cellStyle name="Normal 3" xfId="2" xr:uid="{8C9C4E66-CA6E-44B0-A1B2-D3463FF1DD41}"/>
  </cellStyles>
  <dxfs count="25">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394F88CA-1467-4226-938A-13D844376CFF}"/>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9443F599-D2B6-41FB-A2ED-9361665CAD92}"/>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53F39477-732A-49DE-9866-7258831C5B01}"/>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60613537-9B2F-4B23-B520-1853A4818A69}"/>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2A5A8DE-CA68-453A-BDC4-AD5FBD900386}"/>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76D06955-5EC0-4335-AFF3-E51CD92071DE}"/>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DAC68C90-BD49-4E79-810A-B53BF64708E1}"/>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BBA29877-467A-47AC-8AC2-8DB7F1B83B48}"/>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901B9BE9-8F46-4902-ABC5-7CA14A3B1354}"/>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4DEEA948-040C-460D-A625-79D4C5128BA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39855F7-E2E2-4258-A428-E3268A214F87}"/>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90CB07A-7446-4ECB-BC91-B68D0F330352}"/>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33394DA4-D310-406A-AE36-3A8B7E61E176}"/>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2771393B-8930-4348-9C71-0BE78A92611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ULTAT%20FDM%20%203%20Bandes%20R1%20T1%20poule%201%20ABASM.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ULTAT%20FDM%20%203%20Bandes%20R1%20T1%20poule%202%20ABAS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ULTAT%20FDM%20%203%20Bandes%20R1%20T1%20poule%203%20ABAS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ison%2022.23/TOURNOIS/3%20Bandes%20R1/Ranking%20et%20Convocation%203%20Bandes%20R1%20saison%2022%20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306bb741262867e4/Bureau/saison%2022.23/TOURNOIS/3%20Bandes%20R1/file:/F:/Users/gerardlavrardMBP/Desktop/Org-Compet(Ge&#769;ra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306bb741262867e4/Bureau/saison%2022.23/TOURNOIS/3%20Bandes%20R1/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44885</v>
          </cell>
        </row>
        <row r="12">
          <cell r="C12" t="str">
            <v>ABASM</v>
          </cell>
        </row>
        <row r="14">
          <cell r="C14">
            <v>1</v>
          </cell>
        </row>
        <row r="15">
          <cell r="C15">
            <v>1</v>
          </cell>
        </row>
        <row r="16">
          <cell r="C16" t="str">
            <v>3 BANDES</v>
          </cell>
        </row>
        <row r="17">
          <cell r="C17" t="str">
            <v>R1</v>
          </cell>
        </row>
        <row r="28">
          <cell r="B28" t="str">
            <v>MALAHIEUDE CLAUDE</v>
          </cell>
          <cell r="C28" t="str">
            <v>R1</v>
          </cell>
          <cell r="D28" t="str">
            <v>ABMA</v>
          </cell>
        </row>
        <row r="29">
          <cell r="B29" t="str">
            <v>DI GIOIA SERGE</v>
          </cell>
          <cell r="C29" t="str">
            <v>R1</v>
          </cell>
          <cell r="D29" t="str">
            <v>ABASM</v>
          </cell>
        </row>
        <row r="30">
          <cell r="B30" t="str">
            <v>KEREBEL ERIC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25</v>
          </cell>
          <cell r="S27">
            <v>75</v>
          </cell>
          <cell r="T27">
            <v>0.33333333333333331</v>
          </cell>
          <cell r="U27">
            <v>0.42857142857142855</v>
          </cell>
          <cell r="V27">
            <v>4</v>
          </cell>
          <cell r="W27">
            <v>4</v>
          </cell>
          <cell r="Y27">
            <v>1</v>
          </cell>
          <cell r="Z27">
            <v>8</v>
          </cell>
          <cell r="AG27">
            <v>3</v>
          </cell>
          <cell r="AH27">
            <v>11</v>
          </cell>
        </row>
        <row r="28">
          <cell r="E28">
            <v>9</v>
          </cell>
          <cell r="F28">
            <v>40</v>
          </cell>
          <cell r="G28">
            <v>4</v>
          </cell>
          <cell r="I28">
            <v>0.22500000000000001</v>
          </cell>
          <cell r="J28">
            <v>2</v>
          </cell>
          <cell r="R28">
            <v>17</v>
          </cell>
          <cell r="S28">
            <v>75</v>
          </cell>
          <cell r="T28">
            <v>0.22666666666666666</v>
          </cell>
          <cell r="U28">
            <v>0.22500000000000001</v>
          </cell>
          <cell r="V28">
            <v>4</v>
          </cell>
          <cell r="W28">
            <v>2</v>
          </cell>
          <cell r="Y28">
            <v>2</v>
          </cell>
          <cell r="Z28">
            <v>5</v>
          </cell>
          <cell r="AG28">
            <v>0</v>
          </cell>
          <cell r="AH28">
            <v>5</v>
          </cell>
        </row>
        <row r="29">
          <cell r="E29">
            <v>5</v>
          </cell>
          <cell r="F29">
            <v>40</v>
          </cell>
          <cell r="G29">
            <v>3</v>
          </cell>
          <cell r="I29">
            <v>0.125</v>
          </cell>
          <cell r="J29">
            <v>0</v>
          </cell>
          <cell r="R29">
            <v>11</v>
          </cell>
          <cell r="S29">
            <v>80</v>
          </cell>
          <cell r="T29">
            <v>0.13750000000000001</v>
          </cell>
          <cell r="U29">
            <v>0</v>
          </cell>
          <cell r="V29">
            <v>3</v>
          </cell>
          <cell r="W29">
            <v>0</v>
          </cell>
          <cell r="Y29">
            <v>3</v>
          </cell>
          <cell r="Z29">
            <v>3</v>
          </cell>
          <cell r="AG29">
            <v>0</v>
          </cell>
          <cell r="AH29">
            <v>3</v>
          </cell>
        </row>
        <row r="36">
          <cell r="E36">
            <v>15</v>
          </cell>
          <cell r="F36">
            <v>35</v>
          </cell>
          <cell r="G36">
            <v>4</v>
          </cell>
          <cell r="I36">
            <v>0.42857142857142855</v>
          </cell>
          <cell r="J36">
            <v>2</v>
          </cell>
        </row>
        <row r="37">
          <cell r="E37">
            <v>8</v>
          </cell>
          <cell r="F37">
            <v>35</v>
          </cell>
          <cell r="G37">
            <v>2</v>
          </cell>
          <cell r="I37">
            <v>0.22857142857142856</v>
          </cell>
          <cell r="J37">
            <v>0</v>
          </cell>
        </row>
        <row r="44">
          <cell r="E44">
            <v>10</v>
          </cell>
          <cell r="F44">
            <v>40</v>
          </cell>
          <cell r="G44">
            <v>3</v>
          </cell>
          <cell r="I44">
            <v>0.25</v>
          </cell>
          <cell r="J44">
            <v>2</v>
          </cell>
        </row>
        <row r="46">
          <cell r="E46">
            <v>6</v>
          </cell>
          <cell r="F46">
            <v>40</v>
          </cell>
          <cell r="G46">
            <v>1</v>
          </cell>
          <cell r="I46">
            <v>0.15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40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 PIERRE</v>
          </cell>
          <cell r="B4" t="str">
            <v>ABMA</v>
          </cell>
          <cell r="C4">
            <v>1</v>
          </cell>
          <cell r="D4" t="str">
            <v>R2</v>
          </cell>
          <cell r="E4" t="str">
            <v>R1</v>
          </cell>
          <cell r="F4" t="str">
            <v>N3</v>
          </cell>
          <cell r="G4" t="str">
            <v xml:space="preserve"> </v>
          </cell>
        </row>
        <row r="5">
          <cell r="A5" t="str">
            <v>ALAZARD PHILIPPE</v>
          </cell>
          <cell r="B5" t="str">
            <v>ABMA</v>
          </cell>
          <cell r="C5">
            <v>2</v>
          </cell>
          <cell r="D5" t="str">
            <v>R1</v>
          </cell>
          <cell r="E5" t="str">
            <v>R1</v>
          </cell>
          <cell r="F5" t="str">
            <v>N3</v>
          </cell>
          <cell r="G5" t="str">
            <v>N3</v>
          </cell>
        </row>
        <row r="6">
          <cell r="A6" t="str">
            <v>BEAUCHER ALAIN</v>
          </cell>
          <cell r="B6" t="str">
            <v>ABLG</v>
          </cell>
          <cell r="C6">
            <v>3</v>
          </cell>
          <cell r="D6" t="str">
            <v>R2</v>
          </cell>
          <cell r="E6" t="str">
            <v>N3</v>
          </cell>
          <cell r="F6" t="str">
            <v xml:space="preserve"> </v>
          </cell>
          <cell r="G6" t="str">
            <v>R1</v>
          </cell>
        </row>
        <row r="7">
          <cell r="A7" t="str">
            <v>BOISSET JEAN PIERRE</v>
          </cell>
          <cell r="B7" t="str">
            <v>ABASM</v>
          </cell>
          <cell r="C7">
            <v>4</v>
          </cell>
          <cell r="D7" t="str">
            <v>R3</v>
          </cell>
          <cell r="E7" t="str">
            <v>R2</v>
          </cell>
          <cell r="F7" t="str">
            <v>R1</v>
          </cell>
          <cell r="G7" t="str">
            <v>R1</v>
          </cell>
        </row>
        <row r="8">
          <cell r="A8" t="str">
            <v>CHAMPY PHILIPPE</v>
          </cell>
          <cell r="B8" t="str">
            <v>ABASM</v>
          </cell>
          <cell r="C8">
            <v>5</v>
          </cell>
          <cell r="D8" t="str">
            <v>R2</v>
          </cell>
          <cell r="E8" t="str">
            <v>R1</v>
          </cell>
          <cell r="F8" t="str">
            <v xml:space="preserve"> </v>
          </cell>
          <cell r="G8" t="str">
            <v>R1</v>
          </cell>
        </row>
        <row r="9">
          <cell r="A9" t="str">
            <v>CHUNG HOAN TOAN</v>
          </cell>
          <cell r="B9" t="str">
            <v>ABLG</v>
          </cell>
          <cell r="C9">
            <v>6</v>
          </cell>
          <cell r="D9" t="str">
            <v xml:space="preserve"> </v>
          </cell>
          <cell r="E9" t="str">
            <v xml:space="preserve"> </v>
          </cell>
          <cell r="F9" t="str">
            <v>R1</v>
          </cell>
          <cell r="G9" t="str">
            <v xml:space="preserve"> </v>
          </cell>
        </row>
        <row r="10">
          <cell r="A10" t="str">
            <v>COKAL RECEP</v>
          </cell>
          <cell r="B10" t="str">
            <v>ABASM</v>
          </cell>
          <cell r="C10">
            <v>7</v>
          </cell>
          <cell r="D10" t="str">
            <v>R3</v>
          </cell>
          <cell r="E10" t="str">
            <v>R1</v>
          </cell>
          <cell r="F10" t="str">
            <v>N3</v>
          </cell>
          <cell r="G10" t="str">
            <v xml:space="preserve"> </v>
          </cell>
        </row>
        <row r="11">
          <cell r="A11" t="str">
            <v>DAIRE ERIC</v>
          </cell>
          <cell r="B11" t="str">
            <v>ABASM</v>
          </cell>
          <cell r="C11">
            <v>8</v>
          </cell>
          <cell r="D11" t="str">
            <v>R2</v>
          </cell>
          <cell r="E11" t="str">
            <v>R1</v>
          </cell>
          <cell r="F11" t="str">
            <v>N3</v>
          </cell>
          <cell r="G11" t="str">
            <v>R1</v>
          </cell>
        </row>
        <row r="12">
          <cell r="A12" t="str">
            <v>DELALANDE CHRISTIAN</v>
          </cell>
          <cell r="B12" t="str">
            <v>ABLG</v>
          </cell>
          <cell r="C12">
            <v>9</v>
          </cell>
          <cell r="D12" t="str">
            <v xml:space="preserve"> </v>
          </cell>
          <cell r="E12" t="str">
            <v xml:space="preserve"> </v>
          </cell>
          <cell r="F12" t="str">
            <v>N3</v>
          </cell>
          <cell r="G12" t="str">
            <v xml:space="preserve"> </v>
          </cell>
        </row>
        <row r="13">
          <cell r="A13" t="str">
            <v>DELAPLACE EMMANUEL</v>
          </cell>
          <cell r="B13" t="str">
            <v>ABLG</v>
          </cell>
          <cell r="C13">
            <v>10</v>
          </cell>
          <cell r="D13" t="str">
            <v>R2</v>
          </cell>
          <cell r="E13" t="str">
            <v>R1</v>
          </cell>
          <cell r="F13" t="str">
            <v>N3</v>
          </cell>
          <cell r="G13" t="str">
            <v>R1</v>
          </cell>
        </row>
        <row r="14">
          <cell r="A14" t="str">
            <v>DI GIOIA SERGE</v>
          </cell>
          <cell r="B14" t="str">
            <v>ABASM</v>
          </cell>
          <cell r="C14">
            <v>11</v>
          </cell>
          <cell r="D14" t="str">
            <v xml:space="preserve"> </v>
          </cell>
          <cell r="E14" t="str">
            <v xml:space="preserve"> </v>
          </cell>
          <cell r="F14" t="str">
            <v>R1</v>
          </cell>
          <cell r="G14" t="str">
            <v xml:space="preserve"> </v>
          </cell>
        </row>
        <row r="15">
          <cell r="A15" t="str">
            <v>DOUSSOT PIERRE</v>
          </cell>
          <cell r="B15" t="str">
            <v>ABMA</v>
          </cell>
          <cell r="C15">
            <v>12</v>
          </cell>
          <cell r="D15" t="str">
            <v>R1</v>
          </cell>
          <cell r="E15" t="str">
            <v>R1</v>
          </cell>
          <cell r="F15" t="str">
            <v>N3</v>
          </cell>
          <cell r="G15" t="str">
            <v>N3</v>
          </cell>
        </row>
        <row r="16">
          <cell r="A16" t="str">
            <v>DUVAL GERARD</v>
          </cell>
          <cell r="B16" t="str">
            <v>ABLG</v>
          </cell>
          <cell r="C16">
            <v>13</v>
          </cell>
          <cell r="D16" t="str">
            <v>R3</v>
          </cell>
          <cell r="E16" t="str">
            <v xml:space="preserve"> </v>
          </cell>
          <cell r="F16" t="str">
            <v xml:space="preserve"> </v>
          </cell>
          <cell r="G16" t="str">
            <v xml:space="preserve"> </v>
          </cell>
        </row>
        <row r="17">
          <cell r="A17" t="str">
            <v>FAVERO ALAIN</v>
          </cell>
          <cell r="B17" t="str">
            <v>ABLG</v>
          </cell>
          <cell r="C17">
            <v>14</v>
          </cell>
          <cell r="D17" t="str">
            <v>R1</v>
          </cell>
          <cell r="E17" t="str">
            <v>N3</v>
          </cell>
          <cell r="F17" t="str">
            <v xml:space="preserve"> </v>
          </cell>
          <cell r="G17" t="str">
            <v>N3</v>
          </cell>
        </row>
        <row r="18">
          <cell r="A18" t="str">
            <v>FAVIEN CHRISTIAN</v>
          </cell>
          <cell r="B18" t="str">
            <v>ABLG</v>
          </cell>
          <cell r="C18">
            <v>15</v>
          </cell>
          <cell r="D18" t="str">
            <v xml:space="preserve"> </v>
          </cell>
          <cell r="E18" t="str">
            <v xml:space="preserve"> </v>
          </cell>
          <cell r="F18" t="str">
            <v>N3</v>
          </cell>
          <cell r="G18" t="str">
            <v xml:space="preserve"> </v>
          </cell>
        </row>
        <row r="19">
          <cell r="A19" t="str">
            <v>FERNANDES ALVES FRANCISCO</v>
          </cell>
          <cell r="B19" t="str">
            <v>ABMA</v>
          </cell>
          <cell r="C19">
            <v>16</v>
          </cell>
          <cell r="D19" t="str">
            <v>R2</v>
          </cell>
          <cell r="E19" t="str">
            <v>R1</v>
          </cell>
          <cell r="F19" t="str">
            <v>N3</v>
          </cell>
          <cell r="G19" t="str">
            <v>R1</v>
          </cell>
        </row>
        <row r="20">
          <cell r="A20" t="str">
            <v>GERNEZ JEAN PHILIPPE</v>
          </cell>
          <cell r="B20" t="str">
            <v>ABMA</v>
          </cell>
          <cell r="C20">
            <v>17</v>
          </cell>
          <cell r="D20" t="str">
            <v>R3</v>
          </cell>
          <cell r="E20" t="str">
            <v xml:space="preserve"> </v>
          </cell>
          <cell r="F20" t="str">
            <v xml:space="preserve"> </v>
          </cell>
          <cell r="G20" t="str">
            <v xml:space="preserve"> </v>
          </cell>
        </row>
        <row r="21">
          <cell r="A21" t="str">
            <v>GILLOT OLIVIER</v>
          </cell>
          <cell r="B21" t="str">
            <v>ABMA</v>
          </cell>
          <cell r="C21">
            <v>18</v>
          </cell>
          <cell r="D21" t="str">
            <v>N3</v>
          </cell>
          <cell r="E21" t="str">
            <v>R1</v>
          </cell>
          <cell r="F21" t="str">
            <v>R1</v>
          </cell>
          <cell r="G21" t="str">
            <v>N3</v>
          </cell>
        </row>
        <row r="22">
          <cell r="A22" t="str">
            <v>GOUVEIA VICTOR</v>
          </cell>
          <cell r="B22" t="str">
            <v>ABLG</v>
          </cell>
          <cell r="C22">
            <v>19</v>
          </cell>
          <cell r="D22" t="str">
            <v>R3</v>
          </cell>
          <cell r="E22" t="str">
            <v>R1</v>
          </cell>
          <cell r="F22" t="str">
            <v>N3</v>
          </cell>
          <cell r="G22" t="str">
            <v>R1</v>
          </cell>
        </row>
        <row r="23">
          <cell r="A23" t="str">
            <v>GUERIN JACQUES</v>
          </cell>
          <cell r="B23" t="str">
            <v>ABASM</v>
          </cell>
          <cell r="C23">
            <v>20</v>
          </cell>
          <cell r="D23" t="str">
            <v>R3</v>
          </cell>
          <cell r="E23" t="str">
            <v>R2</v>
          </cell>
          <cell r="F23" t="str">
            <v xml:space="preserve"> </v>
          </cell>
          <cell r="G23" t="str">
            <v xml:space="preserve"> </v>
          </cell>
        </row>
        <row r="24">
          <cell r="A24" t="str">
            <v>GUILLOTIN GILLES</v>
          </cell>
          <cell r="B24" t="str">
            <v>ABMA</v>
          </cell>
          <cell r="C24">
            <v>21</v>
          </cell>
          <cell r="D24" t="str">
            <v>R1</v>
          </cell>
          <cell r="E24" t="str">
            <v>R1</v>
          </cell>
          <cell r="F24" t="str">
            <v xml:space="preserve"> </v>
          </cell>
          <cell r="G24" t="str">
            <v>R1</v>
          </cell>
        </row>
        <row r="25">
          <cell r="A25" t="str">
            <v>GUREWAN SURESH</v>
          </cell>
          <cell r="B25" t="str">
            <v>ABMA</v>
          </cell>
          <cell r="C25">
            <v>22</v>
          </cell>
          <cell r="D25" t="str">
            <v>N3</v>
          </cell>
          <cell r="E25" t="str">
            <v>N3</v>
          </cell>
          <cell r="F25" t="str">
            <v>N3</v>
          </cell>
          <cell r="G25" t="str">
            <v>N3</v>
          </cell>
        </row>
        <row r="26">
          <cell r="A26" t="str">
            <v>HANSEL GERARD</v>
          </cell>
          <cell r="B26" t="str">
            <v>ABMA</v>
          </cell>
          <cell r="C26">
            <v>23</v>
          </cell>
          <cell r="D26" t="str">
            <v>R2</v>
          </cell>
          <cell r="E26" t="str">
            <v>R1</v>
          </cell>
          <cell r="F26" t="str">
            <v>N3</v>
          </cell>
          <cell r="G26" t="str">
            <v>R1</v>
          </cell>
        </row>
        <row r="27">
          <cell r="A27" t="str">
            <v>HANTALA MICHEL</v>
          </cell>
          <cell r="B27" t="str">
            <v>ABASM</v>
          </cell>
          <cell r="C27">
            <v>24</v>
          </cell>
          <cell r="D27" t="str">
            <v xml:space="preserve"> </v>
          </cell>
          <cell r="E27" t="str">
            <v>R1</v>
          </cell>
          <cell r="F27" t="str">
            <v>N3</v>
          </cell>
          <cell r="G27" t="str">
            <v xml:space="preserve"> </v>
          </cell>
        </row>
        <row r="28">
          <cell r="A28" t="str">
            <v>HEINEN BERNARD</v>
          </cell>
          <cell r="B28" t="str">
            <v>ABLG</v>
          </cell>
          <cell r="C28">
            <v>25</v>
          </cell>
          <cell r="D28" t="str">
            <v>R3</v>
          </cell>
          <cell r="E28" t="str">
            <v xml:space="preserve"> </v>
          </cell>
          <cell r="F28" t="str">
            <v xml:space="preserve"> </v>
          </cell>
          <cell r="G28" t="str">
            <v xml:space="preserve"> </v>
          </cell>
        </row>
        <row r="29">
          <cell r="A29" t="str">
            <v>HELLAL DENIS</v>
          </cell>
          <cell r="B29" t="str">
            <v>ABASM</v>
          </cell>
          <cell r="C29">
            <v>26</v>
          </cell>
          <cell r="D29" t="str">
            <v xml:space="preserve"> </v>
          </cell>
          <cell r="E29" t="str">
            <v>R1</v>
          </cell>
          <cell r="F29" t="str">
            <v>N3</v>
          </cell>
          <cell r="G29" t="str">
            <v xml:space="preserve"> </v>
          </cell>
        </row>
        <row r="30">
          <cell r="A30" t="str">
            <v>HENRIQUET MARC</v>
          </cell>
          <cell r="B30" t="str">
            <v>ABASM</v>
          </cell>
          <cell r="C30">
            <v>27</v>
          </cell>
          <cell r="D30" t="str">
            <v xml:space="preserve"> </v>
          </cell>
          <cell r="E30" t="str">
            <v>R2</v>
          </cell>
          <cell r="F30" t="str">
            <v>R1</v>
          </cell>
          <cell r="G30" t="str">
            <v xml:space="preserve"> </v>
          </cell>
        </row>
        <row r="31">
          <cell r="A31" t="str">
            <v>JARRETY DIDIER</v>
          </cell>
          <cell r="B31" t="str">
            <v>ABLG</v>
          </cell>
          <cell r="C31">
            <v>28</v>
          </cell>
          <cell r="D31" t="str">
            <v>N3</v>
          </cell>
          <cell r="E31" t="str">
            <v>N3</v>
          </cell>
          <cell r="F31" t="str">
            <v xml:space="preserve"> </v>
          </cell>
          <cell r="G31" t="str">
            <v>N3</v>
          </cell>
        </row>
        <row r="32">
          <cell r="A32" t="str">
            <v>KELLNER PIERRE</v>
          </cell>
          <cell r="B32" t="str">
            <v>ABMA</v>
          </cell>
          <cell r="C32">
            <v>29</v>
          </cell>
          <cell r="D32" t="str">
            <v>R3</v>
          </cell>
          <cell r="E32" t="str">
            <v xml:space="preserve"> </v>
          </cell>
          <cell r="F32" t="str">
            <v xml:space="preserve"> </v>
          </cell>
          <cell r="G32" t="str">
            <v xml:space="preserve"> </v>
          </cell>
        </row>
        <row r="33">
          <cell r="A33" t="str">
            <v>KEREBEL ERIC</v>
          </cell>
          <cell r="B33" t="str">
            <v>ABASM</v>
          </cell>
          <cell r="C33">
            <v>30</v>
          </cell>
          <cell r="D33" t="str">
            <v>R2</v>
          </cell>
          <cell r="E33" t="str">
            <v>R1</v>
          </cell>
          <cell r="F33" t="str">
            <v>R1</v>
          </cell>
          <cell r="G33" t="str">
            <v>R1</v>
          </cell>
        </row>
        <row r="34">
          <cell r="A34" t="str">
            <v>LABOUREAU VERONIQUE</v>
          </cell>
          <cell r="B34" t="str">
            <v>ABMA</v>
          </cell>
          <cell r="C34">
            <v>31</v>
          </cell>
          <cell r="D34" t="str">
            <v>R3</v>
          </cell>
          <cell r="E34" t="str">
            <v>R2</v>
          </cell>
          <cell r="F34" t="str">
            <v>R2</v>
          </cell>
          <cell r="G34" t="str">
            <v>R1</v>
          </cell>
        </row>
        <row r="35">
          <cell r="A35" t="str">
            <v>L HERONDE MICHEL</v>
          </cell>
          <cell r="B35" t="str">
            <v>ABMA</v>
          </cell>
          <cell r="C35">
            <v>32</v>
          </cell>
          <cell r="D35" t="str">
            <v>R2</v>
          </cell>
          <cell r="E35" t="str">
            <v>R1</v>
          </cell>
          <cell r="F35" t="str">
            <v xml:space="preserve"> </v>
          </cell>
          <cell r="G35" t="str">
            <v xml:space="preserve"> </v>
          </cell>
        </row>
        <row r="36">
          <cell r="A36" t="str">
            <v>LE CAM FABRICE</v>
          </cell>
          <cell r="B36" t="str">
            <v>ABMA</v>
          </cell>
          <cell r="C36">
            <v>33</v>
          </cell>
          <cell r="D36" t="str">
            <v>R3</v>
          </cell>
          <cell r="E36" t="str">
            <v xml:space="preserve"> </v>
          </cell>
          <cell r="F36" t="str">
            <v xml:space="preserve"> </v>
          </cell>
          <cell r="G36" t="str">
            <v xml:space="preserve"> </v>
          </cell>
        </row>
        <row r="37">
          <cell r="A37" t="str">
            <v>LE HUAN CUA TRAN</v>
          </cell>
          <cell r="B37" t="str">
            <v>ABMA</v>
          </cell>
          <cell r="C37">
            <v>34</v>
          </cell>
          <cell r="D37" t="str">
            <v>R2</v>
          </cell>
          <cell r="E37" t="str">
            <v xml:space="preserve"> </v>
          </cell>
          <cell r="F37" t="str">
            <v xml:space="preserve"> </v>
          </cell>
          <cell r="G37" t="str">
            <v xml:space="preserve"> </v>
          </cell>
        </row>
        <row r="38">
          <cell r="A38" t="str">
            <v>LECLERC MICHEL</v>
          </cell>
          <cell r="B38" t="str">
            <v>ABASM</v>
          </cell>
          <cell r="C38">
            <v>35</v>
          </cell>
          <cell r="D38" t="str">
            <v>R2</v>
          </cell>
          <cell r="E38" t="str">
            <v>R1</v>
          </cell>
          <cell r="F38" t="str">
            <v>N3</v>
          </cell>
          <cell r="G38" t="str">
            <v>R1</v>
          </cell>
        </row>
        <row r="39">
          <cell r="A39" t="str">
            <v>LEMONIER THIERY</v>
          </cell>
          <cell r="B39" t="str">
            <v>ABMA</v>
          </cell>
          <cell r="C39">
            <v>36</v>
          </cell>
          <cell r="D39" t="str">
            <v>R3</v>
          </cell>
          <cell r="E39" t="str">
            <v>R2</v>
          </cell>
          <cell r="F39" t="str">
            <v xml:space="preserve"> </v>
          </cell>
          <cell r="G39" t="str">
            <v>R1</v>
          </cell>
        </row>
        <row r="40">
          <cell r="A40" t="str">
            <v>LOURDOU GERARD</v>
          </cell>
          <cell r="B40" t="str">
            <v>ABLG</v>
          </cell>
          <cell r="C40">
            <v>37</v>
          </cell>
          <cell r="D40" t="str">
            <v>R2</v>
          </cell>
          <cell r="E40" t="str">
            <v xml:space="preserve"> </v>
          </cell>
          <cell r="F40" t="str">
            <v xml:space="preserve"> </v>
          </cell>
          <cell r="G40" t="str">
            <v xml:space="preserve"> </v>
          </cell>
        </row>
        <row r="41">
          <cell r="A41" t="str">
            <v>LUCAS PHILIPPE</v>
          </cell>
          <cell r="B41" t="str">
            <v>ABASM</v>
          </cell>
          <cell r="C41">
            <v>38</v>
          </cell>
          <cell r="D41" t="str">
            <v>R3</v>
          </cell>
          <cell r="E41" t="str">
            <v>R1</v>
          </cell>
          <cell r="F41" t="str">
            <v xml:space="preserve"> </v>
          </cell>
          <cell r="G41" t="str">
            <v>R1</v>
          </cell>
        </row>
        <row r="42">
          <cell r="A42" t="str">
            <v>MA PHUOC BICH</v>
          </cell>
          <cell r="B42" t="str">
            <v>ABMA</v>
          </cell>
          <cell r="C42">
            <v>39</v>
          </cell>
          <cell r="D42" t="str">
            <v>R2</v>
          </cell>
          <cell r="E42" t="str">
            <v>R1</v>
          </cell>
          <cell r="F42" t="str">
            <v xml:space="preserve"> </v>
          </cell>
          <cell r="G42" t="str">
            <v>R1</v>
          </cell>
        </row>
        <row r="43">
          <cell r="A43" t="str">
            <v>MALAHIEUDE CLAUDE</v>
          </cell>
          <cell r="B43" t="str">
            <v>ABMA</v>
          </cell>
          <cell r="C43">
            <v>40</v>
          </cell>
          <cell r="D43" t="str">
            <v xml:space="preserve"> </v>
          </cell>
          <cell r="E43" t="str">
            <v xml:space="preserve"> </v>
          </cell>
          <cell r="F43" t="str">
            <v>R1</v>
          </cell>
          <cell r="G43" t="str">
            <v xml:space="preserve"> </v>
          </cell>
        </row>
        <row r="44">
          <cell r="A44" t="str">
            <v>MALASSIGNE ELFEGE</v>
          </cell>
          <cell r="B44" t="str">
            <v>ABASM</v>
          </cell>
          <cell r="C44">
            <v>41</v>
          </cell>
          <cell r="D44" t="str">
            <v>R4</v>
          </cell>
          <cell r="E44" t="str">
            <v xml:space="preserve"> </v>
          </cell>
          <cell r="F44" t="str">
            <v>R2</v>
          </cell>
          <cell r="G44" t="str">
            <v xml:space="preserve"> </v>
          </cell>
        </row>
        <row r="45">
          <cell r="A45" t="str">
            <v>MANCY PIERRE</v>
          </cell>
          <cell r="B45" t="str">
            <v>ABMA</v>
          </cell>
          <cell r="C45">
            <v>42</v>
          </cell>
          <cell r="D45" t="str">
            <v>R3</v>
          </cell>
          <cell r="E45" t="str">
            <v>R2</v>
          </cell>
          <cell r="F45" t="str">
            <v>R1</v>
          </cell>
          <cell r="G45" t="str">
            <v xml:space="preserve"> </v>
          </cell>
        </row>
        <row r="46">
          <cell r="A46" t="str">
            <v>MARIGNIER DANIEL</v>
          </cell>
          <cell r="B46" t="str">
            <v>ABMA</v>
          </cell>
          <cell r="C46">
            <v>43</v>
          </cell>
          <cell r="D46" t="str">
            <v>R3</v>
          </cell>
          <cell r="E46" t="str">
            <v>R2</v>
          </cell>
          <cell r="F46" t="str">
            <v xml:space="preserve"> </v>
          </cell>
          <cell r="G46" t="str">
            <v xml:space="preserve"> </v>
          </cell>
        </row>
        <row r="47">
          <cell r="A47" t="str">
            <v>MENDEL GILLES</v>
          </cell>
          <cell r="B47" t="str">
            <v>ABMA</v>
          </cell>
          <cell r="C47">
            <v>44</v>
          </cell>
          <cell r="D47" t="str">
            <v xml:space="preserve"> </v>
          </cell>
          <cell r="E47" t="str">
            <v xml:space="preserve"> </v>
          </cell>
          <cell r="F47" t="str">
            <v>R1</v>
          </cell>
          <cell r="G47" t="str">
            <v xml:space="preserve"> </v>
          </cell>
        </row>
        <row r="48">
          <cell r="A48" t="str">
            <v>N GUYEN ANTOINE</v>
          </cell>
          <cell r="B48" t="str">
            <v>ABMA</v>
          </cell>
          <cell r="C48">
            <v>45</v>
          </cell>
          <cell r="D48" t="str">
            <v xml:space="preserve"> </v>
          </cell>
          <cell r="E48" t="str">
            <v xml:space="preserve"> </v>
          </cell>
          <cell r="F48" t="str">
            <v>N3</v>
          </cell>
          <cell r="G48" t="str">
            <v xml:space="preserve"> </v>
          </cell>
        </row>
        <row r="49">
          <cell r="A49" t="str">
            <v>PALLOT DOMINIQUE</v>
          </cell>
          <cell r="B49" t="str">
            <v>ABLG</v>
          </cell>
          <cell r="C49">
            <v>46</v>
          </cell>
          <cell r="D49" t="str">
            <v xml:space="preserve"> </v>
          </cell>
          <cell r="E49" t="str">
            <v xml:space="preserve"> </v>
          </cell>
          <cell r="F49" t="str">
            <v>N3</v>
          </cell>
          <cell r="G49" t="str">
            <v xml:space="preserve"> </v>
          </cell>
        </row>
        <row r="50">
          <cell r="A50" t="str">
            <v>PAURON REGIS</v>
          </cell>
          <cell r="B50" t="str">
            <v>ABMA</v>
          </cell>
          <cell r="C50">
            <v>47</v>
          </cell>
          <cell r="D50" t="str">
            <v>R3</v>
          </cell>
          <cell r="E50" t="str">
            <v xml:space="preserve"> </v>
          </cell>
          <cell r="F50" t="str">
            <v xml:space="preserve"> </v>
          </cell>
          <cell r="G50" t="str">
            <v xml:space="preserve"> </v>
          </cell>
        </row>
        <row r="51">
          <cell r="A51" t="str">
            <v>PEYROLE PHILIPPE</v>
          </cell>
          <cell r="B51" t="str">
            <v>ABLG</v>
          </cell>
          <cell r="C51">
            <v>48</v>
          </cell>
          <cell r="D51" t="str">
            <v>R2</v>
          </cell>
          <cell r="E51" t="str">
            <v>N3</v>
          </cell>
          <cell r="F51" t="str">
            <v xml:space="preserve"> </v>
          </cell>
          <cell r="G51" t="str">
            <v>N3</v>
          </cell>
        </row>
        <row r="52">
          <cell r="A52" t="str">
            <v>PHAM NGOC THAO</v>
          </cell>
          <cell r="B52" t="str">
            <v>ABMA</v>
          </cell>
          <cell r="C52">
            <v>49</v>
          </cell>
          <cell r="D52" t="str">
            <v>N3</v>
          </cell>
          <cell r="E52" t="str">
            <v xml:space="preserve"> </v>
          </cell>
          <cell r="F52" t="str">
            <v xml:space="preserve"> </v>
          </cell>
          <cell r="G52" t="str">
            <v xml:space="preserve"> </v>
          </cell>
        </row>
        <row r="53">
          <cell r="A53" t="str">
            <v>PIBOURDIN ERIC</v>
          </cell>
          <cell r="B53" t="str">
            <v>ABMA</v>
          </cell>
          <cell r="C53">
            <v>50</v>
          </cell>
          <cell r="D53" t="str">
            <v>R2</v>
          </cell>
          <cell r="E53" t="str">
            <v>R1</v>
          </cell>
          <cell r="F53" t="str">
            <v>R1</v>
          </cell>
          <cell r="G53" t="str">
            <v>R1</v>
          </cell>
        </row>
        <row r="54">
          <cell r="A54" t="str">
            <v>PIVONET FRANCIS</v>
          </cell>
          <cell r="B54" t="str">
            <v>ABASM</v>
          </cell>
          <cell r="C54">
            <v>51</v>
          </cell>
          <cell r="D54" t="str">
            <v>R2</v>
          </cell>
          <cell r="E54" t="str">
            <v>R1</v>
          </cell>
          <cell r="F54" t="str">
            <v xml:space="preserve"> </v>
          </cell>
          <cell r="G54" t="str">
            <v>R1</v>
          </cell>
        </row>
        <row r="55">
          <cell r="A55" t="str">
            <v>PONCE FREDERIC</v>
          </cell>
          <cell r="B55" t="str">
            <v>ABMA</v>
          </cell>
          <cell r="C55">
            <v>52</v>
          </cell>
          <cell r="D55" t="str">
            <v>R2</v>
          </cell>
          <cell r="E55" t="str">
            <v>R1</v>
          </cell>
          <cell r="F55" t="str">
            <v xml:space="preserve"> </v>
          </cell>
          <cell r="G55" t="str">
            <v>R1</v>
          </cell>
        </row>
        <row r="56">
          <cell r="A56" t="str">
            <v>RAOULT PIERRE JEAN</v>
          </cell>
          <cell r="B56" t="str">
            <v>ABASM</v>
          </cell>
          <cell r="C56">
            <v>53</v>
          </cell>
          <cell r="D56" t="str">
            <v>R2</v>
          </cell>
          <cell r="E56" t="str">
            <v xml:space="preserve"> </v>
          </cell>
          <cell r="F56" t="str">
            <v xml:space="preserve"> </v>
          </cell>
          <cell r="G56" t="str">
            <v>R1</v>
          </cell>
        </row>
        <row r="57">
          <cell r="A57" t="str">
            <v>RIEGEL SERGE</v>
          </cell>
          <cell r="B57" t="str">
            <v>ABASM</v>
          </cell>
          <cell r="C57">
            <v>54</v>
          </cell>
          <cell r="D57" t="str">
            <v>R1</v>
          </cell>
          <cell r="E57" t="str">
            <v>R1</v>
          </cell>
          <cell r="F57" t="str">
            <v>N3</v>
          </cell>
          <cell r="G57" t="str">
            <v>N3</v>
          </cell>
        </row>
        <row r="58">
          <cell r="A58" t="str">
            <v>SAGET XAVIER</v>
          </cell>
          <cell r="B58" t="str">
            <v>ABASM</v>
          </cell>
          <cell r="C58">
            <v>55</v>
          </cell>
          <cell r="D58" t="str">
            <v>R2</v>
          </cell>
          <cell r="E58" t="str">
            <v>R1</v>
          </cell>
          <cell r="F58" t="str">
            <v>N3</v>
          </cell>
          <cell r="G58" t="str">
            <v>N3</v>
          </cell>
        </row>
        <row r="59">
          <cell r="A59" t="str">
            <v>SALZENSTEIN GEORGES</v>
          </cell>
          <cell r="B59" t="str">
            <v>ABLG</v>
          </cell>
          <cell r="C59">
            <v>56</v>
          </cell>
          <cell r="D59" t="str">
            <v>R2</v>
          </cell>
          <cell r="E59" t="str">
            <v>R1</v>
          </cell>
          <cell r="F59" t="str">
            <v>R1</v>
          </cell>
          <cell r="G59" t="str">
            <v>R1</v>
          </cell>
        </row>
        <row r="60">
          <cell r="A60" t="str">
            <v>SIMON CLAUDE</v>
          </cell>
          <cell r="B60" t="str">
            <v>ABASM</v>
          </cell>
          <cell r="C60">
            <v>57</v>
          </cell>
          <cell r="D60" t="str">
            <v>N3</v>
          </cell>
          <cell r="E60" t="str">
            <v>N3</v>
          </cell>
          <cell r="F60" t="str">
            <v>N3</v>
          </cell>
          <cell r="G60" t="str">
            <v>N3</v>
          </cell>
        </row>
        <row r="61">
          <cell r="A61" t="str">
            <v>TENREIRO ARISTIDE</v>
          </cell>
          <cell r="B61" t="str">
            <v>ABLG</v>
          </cell>
          <cell r="C61">
            <v>58</v>
          </cell>
          <cell r="D61" t="str">
            <v xml:space="preserve"> </v>
          </cell>
          <cell r="E61" t="str">
            <v>R1</v>
          </cell>
          <cell r="F61" t="str">
            <v>N3</v>
          </cell>
          <cell r="G61" t="str">
            <v xml:space="preserve"> </v>
          </cell>
        </row>
        <row r="62">
          <cell r="A62" t="str">
            <v>THIERRY JEAN MICHEL</v>
          </cell>
          <cell r="B62" t="str">
            <v>ABMA</v>
          </cell>
          <cell r="C62">
            <v>59</v>
          </cell>
          <cell r="D62" t="str">
            <v>N3</v>
          </cell>
          <cell r="E62" t="str">
            <v>N3</v>
          </cell>
          <cell r="F62" t="str">
            <v>N3</v>
          </cell>
          <cell r="G62" t="str">
            <v>N3</v>
          </cell>
        </row>
        <row r="63">
          <cell r="A63" t="str">
            <v>WEILL DENIS</v>
          </cell>
          <cell r="B63" t="str">
            <v>ABASM</v>
          </cell>
          <cell r="C63">
            <v>60</v>
          </cell>
          <cell r="D63" t="str">
            <v>R2</v>
          </cell>
          <cell r="E63" t="str">
            <v>R1</v>
          </cell>
          <cell r="F63" t="str">
            <v xml:space="preserve"> </v>
          </cell>
          <cell r="G63" t="str">
            <v>R1</v>
          </cell>
        </row>
        <row r="92">
          <cell r="A92" t="str">
            <v>Joueur 1</v>
          </cell>
        </row>
        <row r="93">
          <cell r="A93" t="str">
            <v>joueur2</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44885</v>
          </cell>
        </row>
        <row r="12">
          <cell r="C12" t="str">
            <v>ABASM</v>
          </cell>
        </row>
        <row r="14">
          <cell r="C14">
            <v>1</v>
          </cell>
        </row>
        <row r="15">
          <cell r="C15">
            <v>2</v>
          </cell>
        </row>
        <row r="16">
          <cell r="C16" t="str">
            <v>3 BANDES</v>
          </cell>
        </row>
        <row r="17">
          <cell r="C17" t="str">
            <v>R1</v>
          </cell>
        </row>
        <row r="28">
          <cell r="B28" t="str">
            <v>SALZENSTEIN GEORGES</v>
          </cell>
          <cell r="C28" t="str">
            <v>R1</v>
          </cell>
          <cell r="D28" t="str">
            <v>ABLG</v>
          </cell>
        </row>
        <row r="29">
          <cell r="B29" t="str">
            <v>MENDEL GILLES</v>
          </cell>
          <cell r="C29" t="str">
            <v>R1</v>
          </cell>
          <cell r="D29" t="str">
            <v>ABMA</v>
          </cell>
        </row>
        <row r="30">
          <cell r="B30" t="str">
            <v>BOISSET JEAN PIERRE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30</v>
          </cell>
          <cell r="S27">
            <v>75</v>
          </cell>
          <cell r="T27">
            <v>0.4</v>
          </cell>
          <cell r="U27">
            <v>0.42857142857142855</v>
          </cell>
          <cell r="V27">
            <v>3</v>
          </cell>
          <cell r="W27">
            <v>4</v>
          </cell>
          <cell r="Y27">
            <v>1</v>
          </cell>
          <cell r="Z27">
            <v>8</v>
          </cell>
          <cell r="AG27">
            <v>4</v>
          </cell>
          <cell r="AH27">
            <v>12</v>
          </cell>
        </row>
        <row r="28">
          <cell r="E28">
            <v>14</v>
          </cell>
          <cell r="F28">
            <v>40</v>
          </cell>
          <cell r="G28">
            <v>2</v>
          </cell>
          <cell r="I28">
            <v>0.35</v>
          </cell>
          <cell r="J28">
            <v>2</v>
          </cell>
          <cell r="R28">
            <v>18</v>
          </cell>
          <cell r="S28">
            <v>75</v>
          </cell>
          <cell r="T28">
            <v>0.24</v>
          </cell>
          <cell r="U28">
            <v>0.35</v>
          </cell>
          <cell r="V28">
            <v>2</v>
          </cell>
          <cell r="W28">
            <v>2</v>
          </cell>
          <cell r="Y28">
            <v>2</v>
          </cell>
          <cell r="Z28">
            <v>5</v>
          </cell>
          <cell r="AG28">
            <v>1</v>
          </cell>
          <cell r="AH28">
            <v>6</v>
          </cell>
        </row>
        <row r="29">
          <cell r="E29">
            <v>13</v>
          </cell>
          <cell r="F29">
            <v>40</v>
          </cell>
          <cell r="G29">
            <v>2</v>
          </cell>
          <cell r="I29">
            <v>0.32500000000000001</v>
          </cell>
          <cell r="J29">
            <v>0</v>
          </cell>
          <cell r="R29">
            <v>20</v>
          </cell>
          <cell r="S29">
            <v>80</v>
          </cell>
          <cell r="T29">
            <v>0.25</v>
          </cell>
          <cell r="U29">
            <v>0</v>
          </cell>
          <cell r="V29">
            <v>3</v>
          </cell>
          <cell r="W29">
            <v>0</v>
          </cell>
          <cell r="Y29">
            <v>3</v>
          </cell>
          <cell r="Z29">
            <v>3</v>
          </cell>
          <cell r="AG29">
            <v>0</v>
          </cell>
          <cell r="AH29">
            <v>3</v>
          </cell>
        </row>
        <row r="36">
          <cell r="E36">
            <v>15</v>
          </cell>
          <cell r="F36">
            <v>35</v>
          </cell>
          <cell r="G36">
            <v>3</v>
          </cell>
          <cell r="I36">
            <v>0.42857142857142855</v>
          </cell>
          <cell r="J36">
            <v>2</v>
          </cell>
        </row>
        <row r="37">
          <cell r="E37">
            <v>4</v>
          </cell>
          <cell r="F37">
            <v>35</v>
          </cell>
          <cell r="G37">
            <v>1</v>
          </cell>
          <cell r="I37">
            <v>0.11428571428571428</v>
          </cell>
          <cell r="J37">
            <v>0</v>
          </cell>
        </row>
        <row r="44">
          <cell r="E44">
            <v>15</v>
          </cell>
          <cell r="F44">
            <v>40</v>
          </cell>
          <cell r="G44">
            <v>3</v>
          </cell>
          <cell r="I44">
            <v>0.375</v>
          </cell>
          <cell r="J44">
            <v>2</v>
          </cell>
        </row>
        <row r="46">
          <cell r="E46">
            <v>7</v>
          </cell>
          <cell r="F46">
            <v>40</v>
          </cell>
          <cell r="G46">
            <v>3</v>
          </cell>
          <cell r="I46">
            <v>0.17499999999999999</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40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 PIERRE</v>
          </cell>
          <cell r="B4" t="str">
            <v>ABMA</v>
          </cell>
          <cell r="C4">
            <v>1</v>
          </cell>
          <cell r="D4" t="str">
            <v>R2</v>
          </cell>
          <cell r="E4" t="str">
            <v>R1</v>
          </cell>
          <cell r="F4" t="str">
            <v>N3</v>
          </cell>
          <cell r="G4" t="str">
            <v xml:space="preserve"> </v>
          </cell>
        </row>
        <row r="5">
          <cell r="A5" t="str">
            <v>ALAZARD PHILIPPE</v>
          </cell>
          <cell r="B5" t="str">
            <v>ABMA</v>
          </cell>
          <cell r="C5">
            <v>2</v>
          </cell>
          <cell r="D5" t="str">
            <v>R1</v>
          </cell>
          <cell r="E5" t="str">
            <v>R1</v>
          </cell>
          <cell r="F5" t="str">
            <v>N3</v>
          </cell>
          <cell r="G5" t="str">
            <v>N3</v>
          </cell>
        </row>
        <row r="6">
          <cell r="A6" t="str">
            <v>BEAUCHER ALAIN</v>
          </cell>
          <cell r="B6" t="str">
            <v>ABLG</v>
          </cell>
          <cell r="C6">
            <v>3</v>
          </cell>
          <cell r="D6" t="str">
            <v>R2</v>
          </cell>
          <cell r="E6" t="str">
            <v>N3</v>
          </cell>
          <cell r="F6" t="str">
            <v xml:space="preserve"> </v>
          </cell>
          <cell r="G6" t="str">
            <v>R1</v>
          </cell>
        </row>
        <row r="7">
          <cell r="A7" t="str">
            <v>BOISSET JEAN PIERRE</v>
          </cell>
          <cell r="B7" t="str">
            <v>ABASM</v>
          </cell>
          <cell r="C7">
            <v>4</v>
          </cell>
          <cell r="D7" t="str">
            <v>R3</v>
          </cell>
          <cell r="E7" t="str">
            <v>R2</v>
          </cell>
          <cell r="F7" t="str">
            <v>R1</v>
          </cell>
          <cell r="G7" t="str">
            <v>R1</v>
          </cell>
        </row>
        <row r="8">
          <cell r="A8" t="str">
            <v>CHAMPY PHILIPPE</v>
          </cell>
          <cell r="B8" t="str">
            <v>ABASM</v>
          </cell>
          <cell r="C8">
            <v>5</v>
          </cell>
          <cell r="D8" t="str">
            <v>R2</v>
          </cell>
          <cell r="E8" t="str">
            <v>R1</v>
          </cell>
          <cell r="F8" t="str">
            <v xml:space="preserve"> </v>
          </cell>
          <cell r="G8" t="str">
            <v>R1</v>
          </cell>
        </row>
        <row r="9">
          <cell r="A9" t="str">
            <v>CHUNG HOAN TOAN</v>
          </cell>
          <cell r="B9" t="str">
            <v>ABLG</v>
          </cell>
          <cell r="C9">
            <v>6</v>
          </cell>
          <cell r="D9" t="str">
            <v xml:space="preserve"> </v>
          </cell>
          <cell r="E9" t="str">
            <v xml:space="preserve"> </v>
          </cell>
          <cell r="F9" t="str">
            <v>R1</v>
          </cell>
          <cell r="G9" t="str">
            <v xml:space="preserve"> </v>
          </cell>
        </row>
        <row r="10">
          <cell r="A10" t="str">
            <v>COKAL RECEP</v>
          </cell>
          <cell r="B10" t="str">
            <v>ABASM</v>
          </cell>
          <cell r="C10">
            <v>7</v>
          </cell>
          <cell r="D10" t="str">
            <v>R3</v>
          </cell>
          <cell r="E10" t="str">
            <v>R1</v>
          </cell>
          <cell r="F10" t="str">
            <v>N3</v>
          </cell>
          <cell r="G10" t="str">
            <v xml:space="preserve"> </v>
          </cell>
        </row>
        <row r="11">
          <cell r="A11" t="str">
            <v>DAIRE ERIC</v>
          </cell>
          <cell r="B11" t="str">
            <v>ABASM</v>
          </cell>
          <cell r="C11">
            <v>8</v>
          </cell>
          <cell r="D11" t="str">
            <v>R2</v>
          </cell>
          <cell r="E11" t="str">
            <v>R1</v>
          </cell>
          <cell r="F11" t="str">
            <v>N3</v>
          </cell>
          <cell r="G11" t="str">
            <v>R1</v>
          </cell>
        </row>
        <row r="12">
          <cell r="A12" t="str">
            <v>DELALANDE CHRISTIAN</v>
          </cell>
          <cell r="B12" t="str">
            <v>ABLG</v>
          </cell>
          <cell r="C12">
            <v>9</v>
          </cell>
          <cell r="D12" t="str">
            <v xml:space="preserve"> </v>
          </cell>
          <cell r="E12" t="str">
            <v xml:space="preserve"> </v>
          </cell>
          <cell r="F12" t="str">
            <v>N3</v>
          </cell>
          <cell r="G12" t="str">
            <v xml:space="preserve"> </v>
          </cell>
        </row>
        <row r="13">
          <cell r="A13" t="str">
            <v>DELAPLACE EMMANUEL</v>
          </cell>
          <cell r="B13" t="str">
            <v>ABLG</v>
          </cell>
          <cell r="C13">
            <v>10</v>
          </cell>
          <cell r="D13" t="str">
            <v>R2</v>
          </cell>
          <cell r="E13" t="str">
            <v>R1</v>
          </cell>
          <cell r="F13" t="str">
            <v>N3</v>
          </cell>
          <cell r="G13" t="str">
            <v>R1</v>
          </cell>
        </row>
        <row r="14">
          <cell r="A14" t="str">
            <v>DI GIOIA SERGE</v>
          </cell>
          <cell r="B14" t="str">
            <v>ABASM</v>
          </cell>
          <cell r="C14">
            <v>11</v>
          </cell>
          <cell r="D14" t="str">
            <v xml:space="preserve"> </v>
          </cell>
          <cell r="E14" t="str">
            <v xml:space="preserve"> </v>
          </cell>
          <cell r="F14" t="str">
            <v>R1</v>
          </cell>
          <cell r="G14" t="str">
            <v xml:space="preserve"> </v>
          </cell>
        </row>
        <row r="15">
          <cell r="A15" t="str">
            <v>DOUSSOT PIERRE</v>
          </cell>
          <cell r="B15" t="str">
            <v>ABMA</v>
          </cell>
          <cell r="C15">
            <v>12</v>
          </cell>
          <cell r="D15" t="str">
            <v>R1</v>
          </cell>
          <cell r="E15" t="str">
            <v>R1</v>
          </cell>
          <cell r="F15" t="str">
            <v>N3</v>
          </cell>
          <cell r="G15" t="str">
            <v>N3</v>
          </cell>
        </row>
        <row r="16">
          <cell r="A16" t="str">
            <v>DUVAL GERARD</v>
          </cell>
          <cell r="B16" t="str">
            <v>ABLG</v>
          </cell>
          <cell r="C16">
            <v>13</v>
          </cell>
          <cell r="D16" t="str">
            <v>R3</v>
          </cell>
          <cell r="E16" t="str">
            <v xml:space="preserve"> </v>
          </cell>
          <cell r="F16" t="str">
            <v xml:space="preserve"> </v>
          </cell>
          <cell r="G16" t="str">
            <v xml:space="preserve"> </v>
          </cell>
        </row>
        <row r="17">
          <cell r="A17" t="str">
            <v>FAVERO ALAIN</v>
          </cell>
          <cell r="B17" t="str">
            <v>ABLG</v>
          </cell>
          <cell r="C17">
            <v>14</v>
          </cell>
          <cell r="D17" t="str">
            <v>R1</v>
          </cell>
          <cell r="E17" t="str">
            <v>N3</v>
          </cell>
          <cell r="F17" t="str">
            <v xml:space="preserve"> </v>
          </cell>
          <cell r="G17" t="str">
            <v>N3</v>
          </cell>
        </row>
        <row r="18">
          <cell r="A18" t="str">
            <v>FAVIEN CHRISTIAN</v>
          </cell>
          <cell r="B18" t="str">
            <v>ABLG</v>
          </cell>
          <cell r="C18">
            <v>15</v>
          </cell>
          <cell r="D18" t="str">
            <v xml:space="preserve"> </v>
          </cell>
          <cell r="E18" t="str">
            <v xml:space="preserve"> </v>
          </cell>
          <cell r="F18" t="str">
            <v>N3</v>
          </cell>
          <cell r="G18" t="str">
            <v xml:space="preserve"> </v>
          </cell>
        </row>
        <row r="19">
          <cell r="A19" t="str">
            <v>FERNANDES ALVES FRANCISCO</v>
          </cell>
          <cell r="B19" t="str">
            <v>ABMA</v>
          </cell>
          <cell r="C19">
            <v>16</v>
          </cell>
          <cell r="D19" t="str">
            <v>R2</v>
          </cell>
          <cell r="E19" t="str">
            <v>R1</v>
          </cell>
          <cell r="F19" t="str">
            <v>N3</v>
          </cell>
          <cell r="G19" t="str">
            <v>R1</v>
          </cell>
        </row>
        <row r="20">
          <cell r="A20" t="str">
            <v>GERNEZ JEAN PHILIPPE</v>
          </cell>
          <cell r="B20" t="str">
            <v>ABMA</v>
          </cell>
          <cell r="C20">
            <v>17</v>
          </cell>
          <cell r="D20" t="str">
            <v>R3</v>
          </cell>
          <cell r="E20" t="str">
            <v xml:space="preserve"> </v>
          </cell>
          <cell r="F20" t="str">
            <v xml:space="preserve"> </v>
          </cell>
          <cell r="G20" t="str">
            <v xml:space="preserve"> </v>
          </cell>
        </row>
        <row r="21">
          <cell r="A21" t="str">
            <v>GILLOT OLIVIER</v>
          </cell>
          <cell r="B21" t="str">
            <v>ABMA</v>
          </cell>
          <cell r="C21">
            <v>18</v>
          </cell>
          <cell r="D21" t="str">
            <v>N3</v>
          </cell>
          <cell r="E21" t="str">
            <v>R1</v>
          </cell>
          <cell r="F21" t="str">
            <v>R1</v>
          </cell>
          <cell r="G21" t="str">
            <v>N3</v>
          </cell>
        </row>
        <row r="22">
          <cell r="A22" t="str">
            <v>GOUVEIA VICTOR</v>
          </cell>
          <cell r="B22" t="str">
            <v>ABLG</v>
          </cell>
          <cell r="C22">
            <v>19</v>
          </cell>
          <cell r="D22" t="str">
            <v>R3</v>
          </cell>
          <cell r="E22" t="str">
            <v>R1</v>
          </cell>
          <cell r="F22" t="str">
            <v>N3</v>
          </cell>
          <cell r="G22" t="str">
            <v>R1</v>
          </cell>
        </row>
        <row r="23">
          <cell r="A23" t="str">
            <v>GUERIN JACQUES</v>
          </cell>
          <cell r="B23" t="str">
            <v>ABASM</v>
          </cell>
          <cell r="C23">
            <v>20</v>
          </cell>
          <cell r="D23" t="str">
            <v>R3</v>
          </cell>
          <cell r="E23" t="str">
            <v>R2</v>
          </cell>
          <cell r="F23" t="str">
            <v xml:space="preserve"> </v>
          </cell>
          <cell r="G23" t="str">
            <v xml:space="preserve"> </v>
          </cell>
        </row>
        <row r="24">
          <cell r="A24" t="str">
            <v>GUILLOTIN GILLES</v>
          </cell>
          <cell r="B24" t="str">
            <v>ABMA</v>
          </cell>
          <cell r="C24">
            <v>21</v>
          </cell>
          <cell r="D24" t="str">
            <v>R1</v>
          </cell>
          <cell r="E24" t="str">
            <v>R1</v>
          </cell>
          <cell r="F24" t="str">
            <v xml:space="preserve"> </v>
          </cell>
          <cell r="G24" t="str">
            <v>R1</v>
          </cell>
        </row>
        <row r="25">
          <cell r="A25" t="str">
            <v>GUREWAN SURESH</v>
          </cell>
          <cell r="B25" t="str">
            <v>ABMA</v>
          </cell>
          <cell r="C25">
            <v>22</v>
          </cell>
          <cell r="D25" t="str">
            <v>N3</v>
          </cell>
          <cell r="E25" t="str">
            <v>N3</v>
          </cell>
          <cell r="F25" t="str">
            <v>N3</v>
          </cell>
          <cell r="G25" t="str">
            <v>N3</v>
          </cell>
        </row>
        <row r="26">
          <cell r="A26" t="str">
            <v>HANSEL GERARD</v>
          </cell>
          <cell r="B26" t="str">
            <v>ABMA</v>
          </cell>
          <cell r="C26">
            <v>23</v>
          </cell>
          <cell r="D26" t="str">
            <v>R2</v>
          </cell>
          <cell r="E26" t="str">
            <v>R1</v>
          </cell>
          <cell r="F26" t="str">
            <v>N3</v>
          </cell>
          <cell r="G26" t="str">
            <v>R1</v>
          </cell>
        </row>
        <row r="27">
          <cell r="A27" t="str">
            <v>HANTALA MICHEL</v>
          </cell>
          <cell r="B27" t="str">
            <v>ABASM</v>
          </cell>
          <cell r="C27">
            <v>24</v>
          </cell>
          <cell r="D27" t="str">
            <v xml:space="preserve"> </v>
          </cell>
          <cell r="E27" t="str">
            <v>R1</v>
          </cell>
          <cell r="F27" t="str">
            <v>N3</v>
          </cell>
          <cell r="G27" t="str">
            <v xml:space="preserve"> </v>
          </cell>
        </row>
        <row r="28">
          <cell r="A28" t="str">
            <v>HEINEN BERNARD</v>
          </cell>
          <cell r="B28" t="str">
            <v>ABLG</v>
          </cell>
          <cell r="C28">
            <v>25</v>
          </cell>
          <cell r="D28" t="str">
            <v>R3</v>
          </cell>
          <cell r="E28" t="str">
            <v xml:space="preserve"> </v>
          </cell>
          <cell r="F28" t="str">
            <v xml:space="preserve"> </v>
          </cell>
          <cell r="G28" t="str">
            <v xml:space="preserve"> </v>
          </cell>
        </row>
        <row r="29">
          <cell r="A29" t="str">
            <v>HELLAL DENIS</v>
          </cell>
          <cell r="B29" t="str">
            <v>ABASM</v>
          </cell>
          <cell r="C29">
            <v>26</v>
          </cell>
          <cell r="D29" t="str">
            <v xml:space="preserve"> </v>
          </cell>
          <cell r="E29" t="str">
            <v>R1</v>
          </cell>
          <cell r="F29" t="str">
            <v>N3</v>
          </cell>
          <cell r="G29" t="str">
            <v xml:space="preserve"> </v>
          </cell>
        </row>
        <row r="30">
          <cell r="A30" t="str">
            <v>HENRIQUET MARC</v>
          </cell>
          <cell r="B30" t="str">
            <v>ABASM</v>
          </cell>
          <cell r="C30">
            <v>27</v>
          </cell>
          <cell r="D30" t="str">
            <v xml:space="preserve"> </v>
          </cell>
          <cell r="E30" t="str">
            <v>R2</v>
          </cell>
          <cell r="F30" t="str">
            <v>R1</v>
          </cell>
          <cell r="G30" t="str">
            <v xml:space="preserve"> </v>
          </cell>
        </row>
        <row r="31">
          <cell r="A31" t="str">
            <v>JARRETY DIDIER</v>
          </cell>
          <cell r="B31" t="str">
            <v>ABLG</v>
          </cell>
          <cell r="C31">
            <v>28</v>
          </cell>
          <cell r="D31" t="str">
            <v>N3</v>
          </cell>
          <cell r="E31" t="str">
            <v>N3</v>
          </cell>
          <cell r="F31" t="str">
            <v xml:space="preserve"> </v>
          </cell>
          <cell r="G31" t="str">
            <v>N3</v>
          </cell>
        </row>
        <row r="32">
          <cell r="A32" t="str">
            <v>KELLNER PIERRE</v>
          </cell>
          <cell r="B32" t="str">
            <v>ABMA</v>
          </cell>
          <cell r="C32">
            <v>29</v>
          </cell>
          <cell r="D32" t="str">
            <v>R3</v>
          </cell>
          <cell r="E32" t="str">
            <v xml:space="preserve"> </v>
          </cell>
          <cell r="F32" t="str">
            <v xml:space="preserve"> </v>
          </cell>
          <cell r="G32" t="str">
            <v xml:space="preserve"> </v>
          </cell>
        </row>
        <row r="33">
          <cell r="A33" t="str">
            <v>KEREBEL ERIC</v>
          </cell>
          <cell r="B33" t="str">
            <v>ABASM</v>
          </cell>
          <cell r="C33">
            <v>30</v>
          </cell>
          <cell r="D33" t="str">
            <v>R2</v>
          </cell>
          <cell r="E33" t="str">
            <v>R1</v>
          </cell>
          <cell r="F33" t="str">
            <v>R1</v>
          </cell>
          <cell r="G33" t="str">
            <v>R1</v>
          </cell>
        </row>
        <row r="34">
          <cell r="A34" t="str">
            <v>LABOUREAU VERONIQUE</v>
          </cell>
          <cell r="B34" t="str">
            <v>ABMA</v>
          </cell>
          <cell r="C34">
            <v>31</v>
          </cell>
          <cell r="D34" t="str">
            <v>R3</v>
          </cell>
          <cell r="E34" t="str">
            <v>R2</v>
          </cell>
          <cell r="F34" t="str">
            <v>R2</v>
          </cell>
          <cell r="G34" t="str">
            <v>R1</v>
          </cell>
        </row>
        <row r="35">
          <cell r="A35" t="str">
            <v>L HERONDE MICHEL</v>
          </cell>
          <cell r="B35" t="str">
            <v>ABMA</v>
          </cell>
          <cell r="C35">
            <v>32</v>
          </cell>
          <cell r="D35" t="str">
            <v>R2</v>
          </cell>
          <cell r="E35" t="str">
            <v>R1</v>
          </cell>
          <cell r="F35" t="str">
            <v xml:space="preserve"> </v>
          </cell>
          <cell r="G35" t="str">
            <v xml:space="preserve"> </v>
          </cell>
        </row>
        <row r="36">
          <cell r="A36" t="str">
            <v>LE CAM FABRICE</v>
          </cell>
          <cell r="B36" t="str">
            <v>ABMA</v>
          </cell>
          <cell r="C36">
            <v>33</v>
          </cell>
          <cell r="D36" t="str">
            <v>R3</v>
          </cell>
          <cell r="E36" t="str">
            <v xml:space="preserve"> </v>
          </cell>
          <cell r="F36" t="str">
            <v xml:space="preserve"> </v>
          </cell>
          <cell r="G36" t="str">
            <v xml:space="preserve"> </v>
          </cell>
        </row>
        <row r="37">
          <cell r="A37" t="str">
            <v>LE HUAN CUA TRAN</v>
          </cell>
          <cell r="B37" t="str">
            <v>ABMA</v>
          </cell>
          <cell r="C37">
            <v>34</v>
          </cell>
          <cell r="D37" t="str">
            <v>R2</v>
          </cell>
          <cell r="E37" t="str">
            <v xml:space="preserve"> </v>
          </cell>
          <cell r="F37" t="str">
            <v xml:space="preserve"> </v>
          </cell>
          <cell r="G37" t="str">
            <v xml:space="preserve"> </v>
          </cell>
        </row>
        <row r="38">
          <cell r="A38" t="str">
            <v>LECLERC MICHEL</v>
          </cell>
          <cell r="B38" t="str">
            <v>ABASM</v>
          </cell>
          <cell r="C38">
            <v>35</v>
          </cell>
          <cell r="D38" t="str">
            <v>R2</v>
          </cell>
          <cell r="E38" t="str">
            <v>R1</v>
          </cell>
          <cell r="F38" t="str">
            <v>N3</v>
          </cell>
          <cell r="G38" t="str">
            <v>R1</v>
          </cell>
        </row>
        <row r="39">
          <cell r="A39" t="str">
            <v>LEMONIER THIERY</v>
          </cell>
          <cell r="B39" t="str">
            <v>ABMA</v>
          </cell>
          <cell r="C39">
            <v>36</v>
          </cell>
          <cell r="D39" t="str">
            <v>R3</v>
          </cell>
          <cell r="E39" t="str">
            <v>R2</v>
          </cell>
          <cell r="F39" t="str">
            <v xml:space="preserve"> </v>
          </cell>
          <cell r="G39" t="str">
            <v>R1</v>
          </cell>
        </row>
        <row r="40">
          <cell r="A40" t="str">
            <v>LOURDOU GERARD</v>
          </cell>
          <cell r="B40" t="str">
            <v>ABLG</v>
          </cell>
          <cell r="C40">
            <v>37</v>
          </cell>
          <cell r="D40" t="str">
            <v>R2</v>
          </cell>
          <cell r="E40" t="str">
            <v xml:space="preserve"> </v>
          </cell>
          <cell r="F40" t="str">
            <v xml:space="preserve"> </v>
          </cell>
          <cell r="G40" t="str">
            <v xml:space="preserve"> </v>
          </cell>
        </row>
        <row r="41">
          <cell r="A41" t="str">
            <v>LUCAS PHILIPPE</v>
          </cell>
          <cell r="B41" t="str">
            <v>ABASM</v>
          </cell>
          <cell r="C41">
            <v>38</v>
          </cell>
          <cell r="D41" t="str">
            <v>R3</v>
          </cell>
          <cell r="E41" t="str">
            <v>R1</v>
          </cell>
          <cell r="F41" t="str">
            <v xml:space="preserve"> </v>
          </cell>
          <cell r="G41" t="str">
            <v>R1</v>
          </cell>
        </row>
        <row r="42">
          <cell r="A42" t="str">
            <v>MA PHUOC BICH</v>
          </cell>
          <cell r="B42" t="str">
            <v>ABMA</v>
          </cell>
          <cell r="C42">
            <v>39</v>
          </cell>
          <cell r="D42" t="str">
            <v>R2</v>
          </cell>
          <cell r="E42" t="str">
            <v>R1</v>
          </cell>
          <cell r="F42" t="str">
            <v xml:space="preserve"> </v>
          </cell>
          <cell r="G42" t="str">
            <v>R1</v>
          </cell>
        </row>
        <row r="43">
          <cell r="A43" t="str">
            <v>MALAHIEUDE CLAUDE</v>
          </cell>
          <cell r="B43" t="str">
            <v>ABMA</v>
          </cell>
          <cell r="C43">
            <v>40</v>
          </cell>
          <cell r="D43" t="str">
            <v xml:space="preserve"> </v>
          </cell>
          <cell r="E43" t="str">
            <v xml:space="preserve"> </v>
          </cell>
          <cell r="F43" t="str">
            <v>R1</v>
          </cell>
          <cell r="G43" t="str">
            <v xml:space="preserve"> </v>
          </cell>
        </row>
        <row r="44">
          <cell r="A44" t="str">
            <v>MALASSIGNE ELFEGE</v>
          </cell>
          <cell r="B44" t="str">
            <v>ABASM</v>
          </cell>
          <cell r="C44">
            <v>41</v>
          </cell>
          <cell r="D44" t="str">
            <v>R4</v>
          </cell>
          <cell r="E44" t="str">
            <v xml:space="preserve"> </v>
          </cell>
          <cell r="F44" t="str">
            <v>R2</v>
          </cell>
          <cell r="G44" t="str">
            <v xml:space="preserve"> </v>
          </cell>
        </row>
        <row r="45">
          <cell r="A45" t="str">
            <v>MANCY PIERRE</v>
          </cell>
          <cell r="B45" t="str">
            <v>ABMA</v>
          </cell>
          <cell r="C45">
            <v>42</v>
          </cell>
          <cell r="D45" t="str">
            <v>R3</v>
          </cell>
          <cell r="E45" t="str">
            <v>R2</v>
          </cell>
          <cell r="F45" t="str">
            <v>R1</v>
          </cell>
          <cell r="G45" t="str">
            <v xml:space="preserve"> </v>
          </cell>
        </row>
        <row r="46">
          <cell r="A46" t="str">
            <v>MARIGNIER DANIEL</v>
          </cell>
          <cell r="B46" t="str">
            <v>ABMA</v>
          </cell>
          <cell r="C46">
            <v>43</v>
          </cell>
          <cell r="D46" t="str">
            <v>R3</v>
          </cell>
          <cell r="E46" t="str">
            <v>R2</v>
          </cell>
          <cell r="F46" t="str">
            <v xml:space="preserve"> </v>
          </cell>
          <cell r="G46" t="str">
            <v xml:space="preserve"> </v>
          </cell>
        </row>
        <row r="47">
          <cell r="A47" t="str">
            <v>MENDEL GILLES</v>
          </cell>
          <cell r="B47" t="str">
            <v>ABMA</v>
          </cell>
          <cell r="C47">
            <v>44</v>
          </cell>
          <cell r="D47" t="str">
            <v xml:space="preserve"> </v>
          </cell>
          <cell r="E47" t="str">
            <v xml:space="preserve"> </v>
          </cell>
          <cell r="F47" t="str">
            <v>R1</v>
          </cell>
          <cell r="G47" t="str">
            <v xml:space="preserve"> </v>
          </cell>
        </row>
        <row r="48">
          <cell r="A48" t="str">
            <v>N GUYEN ANTOINE</v>
          </cell>
          <cell r="B48" t="str">
            <v>ABMA</v>
          </cell>
          <cell r="C48">
            <v>45</v>
          </cell>
          <cell r="D48" t="str">
            <v xml:space="preserve"> </v>
          </cell>
          <cell r="E48" t="str">
            <v xml:space="preserve"> </v>
          </cell>
          <cell r="F48" t="str">
            <v>N3</v>
          </cell>
          <cell r="G48" t="str">
            <v xml:space="preserve"> </v>
          </cell>
        </row>
        <row r="49">
          <cell r="A49" t="str">
            <v>PALLOT DOMINIQUE</v>
          </cell>
          <cell r="B49" t="str">
            <v>ABLG</v>
          </cell>
          <cell r="C49">
            <v>46</v>
          </cell>
          <cell r="D49" t="str">
            <v xml:space="preserve"> </v>
          </cell>
          <cell r="E49" t="str">
            <v xml:space="preserve"> </v>
          </cell>
          <cell r="F49" t="str">
            <v>N3</v>
          </cell>
          <cell r="G49" t="str">
            <v xml:space="preserve"> </v>
          </cell>
        </row>
        <row r="50">
          <cell r="A50" t="str">
            <v>PAURON REGIS</v>
          </cell>
          <cell r="B50" t="str">
            <v>ABMA</v>
          </cell>
          <cell r="C50">
            <v>47</v>
          </cell>
          <cell r="D50" t="str">
            <v>R3</v>
          </cell>
          <cell r="E50" t="str">
            <v xml:space="preserve"> </v>
          </cell>
          <cell r="F50" t="str">
            <v xml:space="preserve"> </v>
          </cell>
          <cell r="G50" t="str">
            <v xml:space="preserve"> </v>
          </cell>
        </row>
        <row r="51">
          <cell r="A51" t="str">
            <v>PEYROLE PHILIPPE</v>
          </cell>
          <cell r="B51" t="str">
            <v>ABLG</v>
          </cell>
          <cell r="C51">
            <v>48</v>
          </cell>
          <cell r="D51" t="str">
            <v>R2</v>
          </cell>
          <cell r="E51" t="str">
            <v>N3</v>
          </cell>
          <cell r="F51" t="str">
            <v xml:space="preserve"> </v>
          </cell>
          <cell r="G51" t="str">
            <v>N3</v>
          </cell>
        </row>
        <row r="52">
          <cell r="A52" t="str">
            <v>PHAM NGOC THAO</v>
          </cell>
          <cell r="B52" t="str">
            <v>ABMA</v>
          </cell>
          <cell r="C52">
            <v>49</v>
          </cell>
          <cell r="D52" t="str">
            <v>N3</v>
          </cell>
          <cell r="E52" t="str">
            <v xml:space="preserve"> </v>
          </cell>
          <cell r="F52" t="str">
            <v xml:space="preserve"> </v>
          </cell>
          <cell r="G52" t="str">
            <v xml:space="preserve"> </v>
          </cell>
        </row>
        <row r="53">
          <cell r="A53" t="str">
            <v>PIBOURDIN ERIC</v>
          </cell>
          <cell r="B53" t="str">
            <v>ABMA</v>
          </cell>
          <cell r="C53">
            <v>50</v>
          </cell>
          <cell r="D53" t="str">
            <v>R2</v>
          </cell>
          <cell r="E53" t="str">
            <v>R1</v>
          </cell>
          <cell r="F53" t="str">
            <v>R1</v>
          </cell>
          <cell r="G53" t="str">
            <v>R1</v>
          </cell>
        </row>
        <row r="54">
          <cell r="A54" t="str">
            <v>PIVONET FRANCIS</v>
          </cell>
          <cell r="B54" t="str">
            <v>ABASM</v>
          </cell>
          <cell r="C54">
            <v>51</v>
          </cell>
          <cell r="D54" t="str">
            <v>R2</v>
          </cell>
          <cell r="E54" t="str">
            <v>R1</v>
          </cell>
          <cell r="F54" t="str">
            <v xml:space="preserve"> </v>
          </cell>
          <cell r="G54" t="str">
            <v>R1</v>
          </cell>
        </row>
        <row r="55">
          <cell r="A55" t="str">
            <v>PONCE FREDERIC</v>
          </cell>
          <cell r="B55" t="str">
            <v>ABMA</v>
          </cell>
          <cell r="C55">
            <v>52</v>
          </cell>
          <cell r="D55" t="str">
            <v>R2</v>
          </cell>
          <cell r="E55" t="str">
            <v>R1</v>
          </cell>
          <cell r="F55" t="str">
            <v xml:space="preserve"> </v>
          </cell>
          <cell r="G55" t="str">
            <v>R1</v>
          </cell>
        </row>
        <row r="56">
          <cell r="A56" t="str">
            <v>RAOULT PIERRE JEAN</v>
          </cell>
          <cell r="B56" t="str">
            <v>ABASM</v>
          </cell>
          <cell r="C56">
            <v>53</v>
          </cell>
          <cell r="D56" t="str">
            <v>R2</v>
          </cell>
          <cell r="E56" t="str">
            <v xml:space="preserve"> </v>
          </cell>
          <cell r="F56" t="str">
            <v xml:space="preserve"> </v>
          </cell>
          <cell r="G56" t="str">
            <v>R1</v>
          </cell>
        </row>
        <row r="57">
          <cell r="A57" t="str">
            <v>RIEGEL SERGE</v>
          </cell>
          <cell r="B57" t="str">
            <v>ABASM</v>
          </cell>
          <cell r="C57">
            <v>54</v>
          </cell>
          <cell r="D57" t="str">
            <v>R1</v>
          </cell>
          <cell r="E57" t="str">
            <v>R1</v>
          </cell>
          <cell r="F57" t="str">
            <v>N3</v>
          </cell>
          <cell r="G57" t="str">
            <v>N3</v>
          </cell>
        </row>
        <row r="58">
          <cell r="A58" t="str">
            <v>SAGET XAVIER</v>
          </cell>
          <cell r="B58" t="str">
            <v>ABASM</v>
          </cell>
          <cell r="C58">
            <v>55</v>
          </cell>
          <cell r="D58" t="str">
            <v>R2</v>
          </cell>
          <cell r="E58" t="str">
            <v>R1</v>
          </cell>
          <cell r="F58" t="str">
            <v>N3</v>
          </cell>
          <cell r="G58" t="str">
            <v>N3</v>
          </cell>
        </row>
        <row r="59">
          <cell r="A59" t="str">
            <v>SALZENSTEIN GEORGES</v>
          </cell>
          <cell r="B59" t="str">
            <v>ABLG</v>
          </cell>
          <cell r="C59">
            <v>56</v>
          </cell>
          <cell r="D59" t="str">
            <v>R2</v>
          </cell>
          <cell r="E59" t="str">
            <v>R1</v>
          </cell>
          <cell r="F59" t="str">
            <v>R1</v>
          </cell>
          <cell r="G59" t="str">
            <v>R1</v>
          </cell>
        </row>
        <row r="60">
          <cell r="A60" t="str">
            <v>SIMON CLAUDE</v>
          </cell>
          <cell r="B60" t="str">
            <v>ABASM</v>
          </cell>
          <cell r="C60">
            <v>57</v>
          </cell>
          <cell r="D60" t="str">
            <v>N3</v>
          </cell>
          <cell r="E60" t="str">
            <v>N3</v>
          </cell>
          <cell r="F60" t="str">
            <v>N3</v>
          </cell>
          <cell r="G60" t="str">
            <v>N3</v>
          </cell>
        </row>
        <row r="61">
          <cell r="A61" t="str">
            <v>TENREIRO ARISTIDE</v>
          </cell>
          <cell r="B61" t="str">
            <v>ABLG</v>
          </cell>
          <cell r="C61">
            <v>58</v>
          </cell>
          <cell r="D61" t="str">
            <v xml:space="preserve"> </v>
          </cell>
          <cell r="E61" t="str">
            <v>R1</v>
          </cell>
          <cell r="F61" t="str">
            <v>N3</v>
          </cell>
          <cell r="G61" t="str">
            <v xml:space="preserve"> </v>
          </cell>
        </row>
        <row r="62">
          <cell r="A62" t="str">
            <v>THIERRY JEAN MICHEL</v>
          </cell>
          <cell r="B62" t="str">
            <v>ABMA</v>
          </cell>
          <cell r="C62">
            <v>59</v>
          </cell>
          <cell r="D62" t="str">
            <v>N3</v>
          </cell>
          <cell r="E62" t="str">
            <v>N3</v>
          </cell>
          <cell r="F62" t="str">
            <v>N3</v>
          </cell>
          <cell r="G62" t="str">
            <v>N3</v>
          </cell>
        </row>
        <row r="63">
          <cell r="A63" t="str">
            <v>WEILL DENIS</v>
          </cell>
          <cell r="B63" t="str">
            <v>ABASM</v>
          </cell>
          <cell r="C63">
            <v>60</v>
          </cell>
          <cell r="D63" t="str">
            <v>R2</v>
          </cell>
          <cell r="E63" t="str">
            <v>R1</v>
          </cell>
          <cell r="F63" t="str">
            <v xml:space="preserve"> </v>
          </cell>
          <cell r="G63" t="str">
            <v>R1</v>
          </cell>
        </row>
        <row r="92">
          <cell r="A92" t="str">
            <v>Joueur 1</v>
          </cell>
        </row>
        <row r="93">
          <cell r="A93" t="str">
            <v>joueur2</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44885</v>
          </cell>
        </row>
        <row r="12">
          <cell r="C12" t="str">
            <v>ABASM</v>
          </cell>
        </row>
        <row r="14">
          <cell r="C14">
            <v>1</v>
          </cell>
        </row>
        <row r="15">
          <cell r="C15">
            <v>3</v>
          </cell>
        </row>
        <row r="16">
          <cell r="C16" t="str">
            <v>3 BANDES</v>
          </cell>
        </row>
        <row r="17">
          <cell r="C17" t="str">
            <v>R1</v>
          </cell>
        </row>
        <row r="41">
          <cell r="B41" t="str">
            <v>HENRIQUET MARC</v>
          </cell>
          <cell r="C41" t="str">
            <v>R1</v>
          </cell>
          <cell r="D41" t="str">
            <v>ABASM</v>
          </cell>
        </row>
        <row r="42">
          <cell r="B42" t="str">
            <v>LABOUREAU VERONIQUE</v>
          </cell>
          <cell r="C42" t="str">
            <v>R2</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e">
            <v>#VALUE!</v>
          </cell>
          <cell r="Y28" t="e">
            <v>#VALUE!</v>
          </cell>
          <cell r="Z28" t="e">
            <v>#VALUE!</v>
          </cell>
        </row>
        <row r="29">
          <cell r="W29" t="e">
            <v>#VALUE!</v>
          </cell>
          <cell r="Y29" t="e">
            <v>#VALUE!</v>
          </cell>
          <cell r="Z29" t="e">
            <v>#VALUE!</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6</v>
          </cell>
          <cell r="F28">
            <v>40</v>
          </cell>
          <cell r="G28">
            <v>2</v>
          </cell>
          <cell r="I28">
            <v>0.15</v>
          </cell>
          <cell r="J28">
            <v>0</v>
          </cell>
          <cell r="R28">
            <v>18</v>
          </cell>
          <cell r="S28">
            <v>80</v>
          </cell>
          <cell r="T28">
            <v>0.22500000000000001</v>
          </cell>
          <cell r="U28">
            <v>0.3</v>
          </cell>
          <cell r="V28">
            <v>2</v>
          </cell>
          <cell r="W28">
            <v>2</v>
          </cell>
          <cell r="Y28">
            <v>1</v>
          </cell>
          <cell r="Z28">
            <v>8</v>
          </cell>
          <cell r="AG28">
            <v>1</v>
          </cell>
          <cell r="AH28">
            <v>9</v>
          </cell>
        </row>
        <row r="29">
          <cell r="E29">
            <v>9</v>
          </cell>
          <cell r="F29">
            <v>40</v>
          </cell>
          <cell r="G29">
            <v>2</v>
          </cell>
          <cell r="I29">
            <v>0.22500000000000001</v>
          </cell>
          <cell r="J29">
            <v>2</v>
          </cell>
          <cell r="R29">
            <v>18</v>
          </cell>
          <cell r="S29">
            <v>80</v>
          </cell>
          <cell r="T29">
            <v>0.22500000000000001</v>
          </cell>
          <cell r="U29">
            <v>0.22500000000000001</v>
          </cell>
          <cell r="V29">
            <v>2</v>
          </cell>
          <cell r="W29">
            <v>2</v>
          </cell>
          <cell r="Y29">
            <v>2</v>
          </cell>
          <cell r="Z29">
            <v>5</v>
          </cell>
          <cell r="AG29">
            <v>4</v>
          </cell>
          <cell r="AH29">
            <v>9</v>
          </cell>
        </row>
        <row r="36">
          <cell r="E36">
            <v>12</v>
          </cell>
          <cell r="F36">
            <v>40</v>
          </cell>
          <cell r="G36">
            <v>2</v>
          </cell>
          <cell r="I36">
            <v>0.3</v>
          </cell>
          <cell r="J36">
            <v>2</v>
          </cell>
        </row>
        <row r="37">
          <cell r="E37">
            <v>9</v>
          </cell>
          <cell r="F37">
            <v>40</v>
          </cell>
          <cell r="G37">
            <v>2</v>
          </cell>
          <cell r="I37">
            <v>0.22500000000000001</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40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 PIERRE</v>
          </cell>
          <cell r="B4" t="str">
            <v>ABMA</v>
          </cell>
          <cell r="C4">
            <v>1</v>
          </cell>
          <cell r="D4" t="str">
            <v>R2</v>
          </cell>
          <cell r="E4" t="str">
            <v>R1</v>
          </cell>
          <cell r="F4" t="str">
            <v>N3</v>
          </cell>
          <cell r="G4" t="str">
            <v xml:space="preserve"> </v>
          </cell>
        </row>
        <row r="5">
          <cell r="A5" t="str">
            <v>ALAZARD PHILIPPE</v>
          </cell>
          <cell r="B5" t="str">
            <v>ABMA</v>
          </cell>
          <cell r="C5">
            <v>2</v>
          </cell>
          <cell r="D5" t="str">
            <v>R1</v>
          </cell>
          <cell r="E5" t="str">
            <v>R1</v>
          </cell>
          <cell r="F5" t="str">
            <v>N3</v>
          </cell>
          <cell r="G5" t="str">
            <v>N3</v>
          </cell>
        </row>
        <row r="6">
          <cell r="A6" t="str">
            <v>BEAUCHER ALAIN</v>
          </cell>
          <cell r="B6" t="str">
            <v>ABLG</v>
          </cell>
          <cell r="C6">
            <v>3</v>
          </cell>
          <cell r="D6" t="str">
            <v>R2</v>
          </cell>
          <cell r="E6" t="str">
            <v>N3</v>
          </cell>
          <cell r="F6" t="str">
            <v xml:space="preserve"> </v>
          </cell>
          <cell r="G6" t="str">
            <v>R1</v>
          </cell>
        </row>
        <row r="7">
          <cell r="A7" t="str">
            <v>BOISSET JEAN PIERRE</v>
          </cell>
          <cell r="B7" t="str">
            <v>ABASM</v>
          </cell>
          <cell r="C7">
            <v>4</v>
          </cell>
          <cell r="D7" t="str">
            <v>R3</v>
          </cell>
          <cell r="E7" t="str">
            <v>R2</v>
          </cell>
          <cell r="F7" t="str">
            <v>R1</v>
          </cell>
          <cell r="G7" t="str">
            <v>R1</v>
          </cell>
        </row>
        <row r="8">
          <cell r="A8" t="str">
            <v>CHAMPY PHILIPPE</v>
          </cell>
          <cell r="B8" t="str">
            <v>ABASM</v>
          </cell>
          <cell r="C8">
            <v>5</v>
          </cell>
          <cell r="D8" t="str">
            <v>R2</v>
          </cell>
          <cell r="E8" t="str">
            <v>R1</v>
          </cell>
          <cell r="F8" t="str">
            <v xml:space="preserve"> </v>
          </cell>
          <cell r="G8" t="str">
            <v>R1</v>
          </cell>
        </row>
        <row r="9">
          <cell r="A9" t="str">
            <v>CHUNG HOAN TOAN</v>
          </cell>
          <cell r="B9" t="str">
            <v>ABLG</v>
          </cell>
          <cell r="C9">
            <v>6</v>
          </cell>
          <cell r="D9" t="str">
            <v xml:space="preserve"> </v>
          </cell>
          <cell r="E9" t="str">
            <v xml:space="preserve"> </v>
          </cell>
          <cell r="F9" t="str">
            <v>R1</v>
          </cell>
          <cell r="G9" t="str">
            <v xml:space="preserve"> </v>
          </cell>
        </row>
        <row r="10">
          <cell r="A10" t="str">
            <v>COKAL RECEP</v>
          </cell>
          <cell r="B10" t="str">
            <v>ABASM</v>
          </cell>
          <cell r="C10">
            <v>7</v>
          </cell>
          <cell r="D10" t="str">
            <v>R3</v>
          </cell>
          <cell r="E10" t="str">
            <v>R1</v>
          </cell>
          <cell r="F10" t="str">
            <v>N3</v>
          </cell>
          <cell r="G10" t="str">
            <v xml:space="preserve"> </v>
          </cell>
        </row>
        <row r="11">
          <cell r="A11" t="str">
            <v>DAIRE ERIC</v>
          </cell>
          <cell r="B11" t="str">
            <v>ABASM</v>
          </cell>
          <cell r="C11">
            <v>8</v>
          </cell>
          <cell r="D11" t="str">
            <v>R2</v>
          </cell>
          <cell r="E11" t="str">
            <v>R1</v>
          </cell>
          <cell r="F11" t="str">
            <v>N3</v>
          </cell>
          <cell r="G11" t="str">
            <v>R1</v>
          </cell>
        </row>
        <row r="12">
          <cell r="A12" t="str">
            <v>DELALANDE CHRISTIAN</v>
          </cell>
          <cell r="B12" t="str">
            <v>ABLG</v>
          </cell>
          <cell r="C12">
            <v>9</v>
          </cell>
          <cell r="D12" t="str">
            <v xml:space="preserve"> </v>
          </cell>
          <cell r="E12" t="str">
            <v xml:space="preserve"> </v>
          </cell>
          <cell r="F12" t="str">
            <v>N3</v>
          </cell>
          <cell r="G12" t="str">
            <v xml:space="preserve"> </v>
          </cell>
        </row>
        <row r="13">
          <cell r="A13" t="str">
            <v>DELAPLACE EMMANUEL</v>
          </cell>
          <cell r="B13" t="str">
            <v>ABLG</v>
          </cell>
          <cell r="C13">
            <v>10</v>
          </cell>
          <cell r="D13" t="str">
            <v>R2</v>
          </cell>
          <cell r="E13" t="str">
            <v>R1</v>
          </cell>
          <cell r="F13" t="str">
            <v>N3</v>
          </cell>
          <cell r="G13" t="str">
            <v>R1</v>
          </cell>
        </row>
        <row r="14">
          <cell r="A14" t="str">
            <v>DI GIOIA SERGE</v>
          </cell>
          <cell r="B14" t="str">
            <v>ABASM</v>
          </cell>
          <cell r="C14">
            <v>11</v>
          </cell>
          <cell r="D14" t="str">
            <v xml:space="preserve"> </v>
          </cell>
          <cell r="E14" t="str">
            <v xml:space="preserve"> </v>
          </cell>
          <cell r="F14" t="str">
            <v>R1</v>
          </cell>
          <cell r="G14" t="str">
            <v xml:space="preserve"> </v>
          </cell>
        </row>
        <row r="15">
          <cell r="A15" t="str">
            <v>DOUSSOT PIERRE</v>
          </cell>
          <cell r="B15" t="str">
            <v>ABMA</v>
          </cell>
          <cell r="C15">
            <v>12</v>
          </cell>
          <cell r="D15" t="str">
            <v>R1</v>
          </cell>
          <cell r="E15" t="str">
            <v>R1</v>
          </cell>
          <cell r="F15" t="str">
            <v>N3</v>
          </cell>
          <cell r="G15" t="str">
            <v>N3</v>
          </cell>
        </row>
        <row r="16">
          <cell r="A16" t="str">
            <v>DUVAL GERARD</v>
          </cell>
          <cell r="B16" t="str">
            <v>ABLG</v>
          </cell>
          <cell r="C16">
            <v>13</v>
          </cell>
          <cell r="D16" t="str">
            <v>R3</v>
          </cell>
          <cell r="E16" t="str">
            <v xml:space="preserve"> </v>
          </cell>
          <cell r="F16" t="str">
            <v xml:space="preserve"> </v>
          </cell>
          <cell r="G16" t="str">
            <v xml:space="preserve"> </v>
          </cell>
        </row>
        <row r="17">
          <cell r="A17" t="str">
            <v>FAVERO ALAIN</v>
          </cell>
          <cell r="B17" t="str">
            <v>ABLG</v>
          </cell>
          <cell r="C17">
            <v>14</v>
          </cell>
          <cell r="D17" t="str">
            <v>R1</v>
          </cell>
          <cell r="E17" t="str">
            <v>N3</v>
          </cell>
          <cell r="F17" t="str">
            <v xml:space="preserve"> </v>
          </cell>
          <cell r="G17" t="str">
            <v>N3</v>
          </cell>
        </row>
        <row r="18">
          <cell r="A18" t="str">
            <v>FAVIEN CHRISTIAN</v>
          </cell>
          <cell r="B18" t="str">
            <v>ABLG</v>
          </cell>
          <cell r="C18">
            <v>15</v>
          </cell>
          <cell r="D18" t="str">
            <v xml:space="preserve"> </v>
          </cell>
          <cell r="E18" t="str">
            <v xml:space="preserve"> </v>
          </cell>
          <cell r="F18" t="str">
            <v>N3</v>
          </cell>
          <cell r="G18" t="str">
            <v xml:space="preserve"> </v>
          </cell>
        </row>
        <row r="19">
          <cell r="A19" t="str">
            <v>FERNANDES ALVES FRANCISCO</v>
          </cell>
          <cell r="B19" t="str">
            <v>ABMA</v>
          </cell>
          <cell r="C19">
            <v>16</v>
          </cell>
          <cell r="D19" t="str">
            <v>R2</v>
          </cell>
          <cell r="E19" t="str">
            <v>R1</v>
          </cell>
          <cell r="F19" t="str">
            <v>N3</v>
          </cell>
          <cell r="G19" t="str">
            <v>R1</v>
          </cell>
        </row>
        <row r="20">
          <cell r="A20" t="str">
            <v>GERNEZ JEAN PHILIPPE</v>
          </cell>
          <cell r="B20" t="str">
            <v>ABMA</v>
          </cell>
          <cell r="C20">
            <v>17</v>
          </cell>
          <cell r="D20" t="str">
            <v>R3</v>
          </cell>
          <cell r="E20" t="str">
            <v xml:space="preserve"> </v>
          </cell>
          <cell r="F20" t="str">
            <v xml:space="preserve"> </v>
          </cell>
          <cell r="G20" t="str">
            <v xml:space="preserve"> </v>
          </cell>
        </row>
        <row r="21">
          <cell r="A21" t="str">
            <v>GILLOT OLIVIER</v>
          </cell>
          <cell r="B21" t="str">
            <v>ABMA</v>
          </cell>
          <cell r="C21">
            <v>18</v>
          </cell>
          <cell r="D21" t="str">
            <v>N3</v>
          </cell>
          <cell r="E21" t="str">
            <v>R1</v>
          </cell>
          <cell r="F21" t="str">
            <v>R1</v>
          </cell>
          <cell r="G21" t="str">
            <v>N3</v>
          </cell>
        </row>
        <row r="22">
          <cell r="A22" t="str">
            <v>GOUVEIA VICTOR</v>
          </cell>
          <cell r="B22" t="str">
            <v>ABLG</v>
          </cell>
          <cell r="C22">
            <v>19</v>
          </cell>
          <cell r="D22" t="str">
            <v>R3</v>
          </cell>
          <cell r="E22" t="str">
            <v>R1</v>
          </cell>
          <cell r="F22" t="str">
            <v>N3</v>
          </cell>
          <cell r="G22" t="str">
            <v>R1</v>
          </cell>
        </row>
        <row r="23">
          <cell r="A23" t="str">
            <v>GUERIN JACQUES</v>
          </cell>
          <cell r="B23" t="str">
            <v>ABASM</v>
          </cell>
          <cell r="C23">
            <v>20</v>
          </cell>
          <cell r="D23" t="str">
            <v>R3</v>
          </cell>
          <cell r="E23" t="str">
            <v>R2</v>
          </cell>
          <cell r="F23" t="str">
            <v xml:space="preserve"> </v>
          </cell>
          <cell r="G23" t="str">
            <v xml:space="preserve"> </v>
          </cell>
        </row>
        <row r="24">
          <cell r="A24" t="str">
            <v>GUILLOTIN GILLES</v>
          </cell>
          <cell r="B24" t="str">
            <v>ABMA</v>
          </cell>
          <cell r="C24">
            <v>21</v>
          </cell>
          <cell r="D24" t="str">
            <v>R1</v>
          </cell>
          <cell r="E24" t="str">
            <v>R1</v>
          </cell>
          <cell r="F24" t="str">
            <v xml:space="preserve"> </v>
          </cell>
          <cell r="G24" t="str">
            <v>R1</v>
          </cell>
        </row>
        <row r="25">
          <cell r="A25" t="str">
            <v>GUREWAN SURESH</v>
          </cell>
          <cell r="B25" t="str">
            <v>ABMA</v>
          </cell>
          <cell r="C25">
            <v>22</v>
          </cell>
          <cell r="D25" t="str">
            <v>N3</v>
          </cell>
          <cell r="E25" t="str">
            <v>N3</v>
          </cell>
          <cell r="F25" t="str">
            <v>N3</v>
          </cell>
          <cell r="G25" t="str">
            <v>N3</v>
          </cell>
        </row>
        <row r="26">
          <cell r="A26" t="str">
            <v>HANSEL GERARD</v>
          </cell>
          <cell r="B26" t="str">
            <v>ABMA</v>
          </cell>
          <cell r="C26">
            <v>23</v>
          </cell>
          <cell r="D26" t="str">
            <v>R2</v>
          </cell>
          <cell r="E26" t="str">
            <v>R1</v>
          </cell>
          <cell r="F26" t="str">
            <v>N3</v>
          </cell>
          <cell r="G26" t="str">
            <v>R1</v>
          </cell>
        </row>
        <row r="27">
          <cell r="A27" t="str">
            <v>HANTALA MICHEL</v>
          </cell>
          <cell r="B27" t="str">
            <v>ABASM</v>
          </cell>
          <cell r="C27">
            <v>24</v>
          </cell>
          <cell r="D27" t="str">
            <v xml:space="preserve"> </v>
          </cell>
          <cell r="E27" t="str">
            <v>R1</v>
          </cell>
          <cell r="F27" t="str">
            <v>N3</v>
          </cell>
          <cell r="G27" t="str">
            <v xml:space="preserve"> </v>
          </cell>
        </row>
        <row r="28">
          <cell r="A28" t="str">
            <v>HEINEN BERNARD</v>
          </cell>
          <cell r="B28" t="str">
            <v>ABLG</v>
          </cell>
          <cell r="C28">
            <v>25</v>
          </cell>
          <cell r="D28" t="str">
            <v>R3</v>
          </cell>
          <cell r="E28" t="str">
            <v xml:space="preserve"> </v>
          </cell>
          <cell r="F28" t="str">
            <v xml:space="preserve"> </v>
          </cell>
          <cell r="G28" t="str">
            <v xml:space="preserve"> </v>
          </cell>
        </row>
        <row r="29">
          <cell r="A29" t="str">
            <v>HELLAL DENIS</v>
          </cell>
          <cell r="B29" t="str">
            <v>ABASM</v>
          </cell>
          <cell r="C29">
            <v>26</v>
          </cell>
          <cell r="D29" t="str">
            <v xml:space="preserve"> </v>
          </cell>
          <cell r="E29" t="str">
            <v>R1</v>
          </cell>
          <cell r="F29" t="str">
            <v>N3</v>
          </cell>
          <cell r="G29" t="str">
            <v xml:space="preserve"> </v>
          </cell>
        </row>
        <row r="30">
          <cell r="A30" t="str">
            <v>HENRIQUET MARC</v>
          </cell>
          <cell r="B30" t="str">
            <v>ABASM</v>
          </cell>
          <cell r="C30">
            <v>27</v>
          </cell>
          <cell r="D30" t="str">
            <v xml:space="preserve"> </v>
          </cell>
          <cell r="E30" t="str">
            <v>R2</v>
          </cell>
          <cell r="F30" t="str">
            <v>R1</v>
          </cell>
          <cell r="G30" t="str">
            <v xml:space="preserve"> </v>
          </cell>
        </row>
        <row r="31">
          <cell r="A31" t="str">
            <v>JARRETY DIDIER</v>
          </cell>
          <cell r="B31" t="str">
            <v>ABLG</v>
          </cell>
          <cell r="C31">
            <v>28</v>
          </cell>
          <cell r="D31" t="str">
            <v>N3</v>
          </cell>
          <cell r="E31" t="str">
            <v>N3</v>
          </cell>
          <cell r="F31" t="str">
            <v xml:space="preserve"> </v>
          </cell>
          <cell r="G31" t="str">
            <v>N3</v>
          </cell>
        </row>
        <row r="32">
          <cell r="A32" t="str">
            <v>KELLNER PIERRE</v>
          </cell>
          <cell r="B32" t="str">
            <v>ABMA</v>
          </cell>
          <cell r="C32">
            <v>29</v>
          </cell>
          <cell r="D32" t="str">
            <v>R3</v>
          </cell>
          <cell r="E32" t="str">
            <v xml:space="preserve"> </v>
          </cell>
          <cell r="F32" t="str">
            <v xml:space="preserve"> </v>
          </cell>
          <cell r="G32" t="str">
            <v xml:space="preserve"> </v>
          </cell>
        </row>
        <row r="33">
          <cell r="A33" t="str">
            <v>KEREBEL ERIC</v>
          </cell>
          <cell r="B33" t="str">
            <v>ABASM</v>
          </cell>
          <cell r="C33">
            <v>30</v>
          </cell>
          <cell r="D33" t="str">
            <v>R2</v>
          </cell>
          <cell r="E33" t="str">
            <v>R1</v>
          </cell>
          <cell r="F33" t="str">
            <v>R1</v>
          </cell>
          <cell r="G33" t="str">
            <v>R1</v>
          </cell>
        </row>
        <row r="34">
          <cell r="A34" t="str">
            <v>LABOUREAU VERONIQUE</v>
          </cell>
          <cell r="B34" t="str">
            <v>ABMA</v>
          </cell>
          <cell r="C34">
            <v>31</v>
          </cell>
          <cell r="D34" t="str">
            <v>R3</v>
          </cell>
          <cell r="E34" t="str">
            <v>R2</v>
          </cell>
          <cell r="F34" t="str">
            <v>R2</v>
          </cell>
          <cell r="G34" t="str">
            <v>R1</v>
          </cell>
        </row>
        <row r="35">
          <cell r="A35" t="str">
            <v>L HERONDE MICHEL</v>
          </cell>
          <cell r="B35" t="str">
            <v>ABMA</v>
          </cell>
          <cell r="C35">
            <v>32</v>
          </cell>
          <cell r="D35" t="str">
            <v>R2</v>
          </cell>
          <cell r="E35" t="str">
            <v>R1</v>
          </cell>
          <cell r="F35" t="str">
            <v xml:space="preserve"> </v>
          </cell>
          <cell r="G35" t="str">
            <v xml:space="preserve"> </v>
          </cell>
        </row>
        <row r="36">
          <cell r="A36" t="str">
            <v>LE CAM FABRICE</v>
          </cell>
          <cell r="B36" t="str">
            <v>ABMA</v>
          </cell>
          <cell r="C36">
            <v>33</v>
          </cell>
          <cell r="D36" t="str">
            <v>R3</v>
          </cell>
          <cell r="E36" t="str">
            <v xml:space="preserve"> </v>
          </cell>
          <cell r="F36" t="str">
            <v xml:space="preserve"> </v>
          </cell>
          <cell r="G36" t="str">
            <v xml:space="preserve"> </v>
          </cell>
        </row>
        <row r="37">
          <cell r="A37" t="str">
            <v>LE HUAN CUA TRAN</v>
          </cell>
          <cell r="B37" t="str">
            <v>ABMA</v>
          </cell>
          <cell r="C37">
            <v>34</v>
          </cell>
          <cell r="D37" t="str">
            <v>R2</v>
          </cell>
          <cell r="E37" t="str">
            <v xml:space="preserve"> </v>
          </cell>
          <cell r="F37" t="str">
            <v xml:space="preserve"> </v>
          </cell>
          <cell r="G37" t="str">
            <v xml:space="preserve"> </v>
          </cell>
        </row>
        <row r="38">
          <cell r="A38" t="str">
            <v>LECLERC MICHEL</v>
          </cell>
          <cell r="B38" t="str">
            <v>ABASM</v>
          </cell>
          <cell r="C38">
            <v>35</v>
          </cell>
          <cell r="D38" t="str">
            <v>R2</v>
          </cell>
          <cell r="E38" t="str">
            <v>R1</v>
          </cell>
          <cell r="F38" t="str">
            <v>N3</v>
          </cell>
          <cell r="G38" t="str">
            <v>R1</v>
          </cell>
        </row>
        <row r="39">
          <cell r="A39" t="str">
            <v>LEMONIER THIERY</v>
          </cell>
          <cell r="B39" t="str">
            <v>ABMA</v>
          </cell>
          <cell r="C39">
            <v>36</v>
          </cell>
          <cell r="D39" t="str">
            <v>R3</v>
          </cell>
          <cell r="E39" t="str">
            <v>R2</v>
          </cell>
          <cell r="F39" t="str">
            <v xml:space="preserve"> </v>
          </cell>
          <cell r="G39" t="str">
            <v>R1</v>
          </cell>
        </row>
        <row r="40">
          <cell r="A40" t="str">
            <v>LOURDOU GERARD</v>
          </cell>
          <cell r="B40" t="str">
            <v>ABLG</v>
          </cell>
          <cell r="C40">
            <v>37</v>
          </cell>
          <cell r="D40" t="str">
            <v>R2</v>
          </cell>
          <cell r="E40" t="str">
            <v xml:space="preserve"> </v>
          </cell>
          <cell r="F40" t="str">
            <v xml:space="preserve"> </v>
          </cell>
          <cell r="G40" t="str">
            <v xml:space="preserve"> </v>
          </cell>
        </row>
        <row r="41">
          <cell r="A41" t="str">
            <v>LUCAS PHILIPPE</v>
          </cell>
          <cell r="B41" t="str">
            <v>ABASM</v>
          </cell>
          <cell r="C41">
            <v>38</v>
          </cell>
          <cell r="D41" t="str">
            <v>R3</v>
          </cell>
          <cell r="E41" t="str">
            <v>R1</v>
          </cell>
          <cell r="F41" t="str">
            <v xml:space="preserve"> </v>
          </cell>
          <cell r="G41" t="str">
            <v>R1</v>
          </cell>
        </row>
        <row r="42">
          <cell r="A42" t="str">
            <v>MA PHUOC BICH</v>
          </cell>
          <cell r="B42" t="str">
            <v>ABMA</v>
          </cell>
          <cell r="C42">
            <v>39</v>
          </cell>
          <cell r="D42" t="str">
            <v>R2</v>
          </cell>
          <cell r="E42" t="str">
            <v>R1</v>
          </cell>
          <cell r="F42" t="str">
            <v xml:space="preserve"> </v>
          </cell>
          <cell r="G42" t="str">
            <v>R1</v>
          </cell>
        </row>
        <row r="43">
          <cell r="A43" t="str">
            <v>MALAHIEUDE CLAUDE</v>
          </cell>
          <cell r="B43" t="str">
            <v>ABMA</v>
          </cell>
          <cell r="C43">
            <v>40</v>
          </cell>
          <cell r="D43" t="str">
            <v xml:space="preserve"> </v>
          </cell>
          <cell r="E43" t="str">
            <v xml:space="preserve"> </v>
          </cell>
          <cell r="F43" t="str">
            <v>R1</v>
          </cell>
          <cell r="G43" t="str">
            <v xml:space="preserve"> </v>
          </cell>
        </row>
        <row r="44">
          <cell r="A44" t="str">
            <v>MALASSIGNE ELFEGE</v>
          </cell>
          <cell r="B44" t="str">
            <v>ABASM</v>
          </cell>
          <cell r="C44">
            <v>41</v>
          </cell>
          <cell r="D44" t="str">
            <v>R4</v>
          </cell>
          <cell r="E44" t="str">
            <v xml:space="preserve"> </v>
          </cell>
          <cell r="F44" t="str">
            <v>R2</v>
          </cell>
          <cell r="G44" t="str">
            <v xml:space="preserve"> </v>
          </cell>
        </row>
        <row r="45">
          <cell r="A45" t="str">
            <v>MANCY PIERRE</v>
          </cell>
          <cell r="B45" t="str">
            <v>ABMA</v>
          </cell>
          <cell r="C45">
            <v>42</v>
          </cell>
          <cell r="D45" t="str">
            <v>R3</v>
          </cell>
          <cell r="E45" t="str">
            <v>R2</v>
          </cell>
          <cell r="F45" t="str">
            <v>R1</v>
          </cell>
          <cell r="G45" t="str">
            <v xml:space="preserve"> </v>
          </cell>
        </row>
        <row r="46">
          <cell r="A46" t="str">
            <v>MARIGNIER DANIEL</v>
          </cell>
          <cell r="B46" t="str">
            <v>ABMA</v>
          </cell>
          <cell r="C46">
            <v>43</v>
          </cell>
          <cell r="D46" t="str">
            <v>R3</v>
          </cell>
          <cell r="E46" t="str">
            <v>R2</v>
          </cell>
          <cell r="F46" t="str">
            <v xml:space="preserve"> </v>
          </cell>
          <cell r="G46" t="str">
            <v xml:space="preserve"> </v>
          </cell>
        </row>
        <row r="47">
          <cell r="A47" t="str">
            <v>MENDEL GILLES</v>
          </cell>
          <cell r="B47" t="str">
            <v>ABMA</v>
          </cell>
          <cell r="C47">
            <v>44</v>
          </cell>
          <cell r="D47" t="str">
            <v xml:space="preserve"> </v>
          </cell>
          <cell r="E47" t="str">
            <v xml:space="preserve"> </v>
          </cell>
          <cell r="F47" t="str">
            <v>R1</v>
          </cell>
          <cell r="G47" t="str">
            <v xml:space="preserve"> </v>
          </cell>
        </row>
        <row r="48">
          <cell r="A48" t="str">
            <v>N GUYEN ANTOINE</v>
          </cell>
          <cell r="B48" t="str">
            <v>ABMA</v>
          </cell>
          <cell r="C48">
            <v>45</v>
          </cell>
          <cell r="D48" t="str">
            <v xml:space="preserve"> </v>
          </cell>
          <cell r="E48" t="str">
            <v xml:space="preserve"> </v>
          </cell>
          <cell r="F48" t="str">
            <v>N3</v>
          </cell>
          <cell r="G48" t="str">
            <v xml:space="preserve"> </v>
          </cell>
        </row>
        <row r="49">
          <cell r="A49" t="str">
            <v>PALLOT DOMINIQUE</v>
          </cell>
          <cell r="B49" t="str">
            <v>ABLG</v>
          </cell>
          <cell r="C49">
            <v>46</v>
          </cell>
          <cell r="D49" t="str">
            <v xml:space="preserve"> </v>
          </cell>
          <cell r="E49" t="str">
            <v xml:space="preserve"> </v>
          </cell>
          <cell r="F49" t="str">
            <v>N3</v>
          </cell>
          <cell r="G49" t="str">
            <v xml:space="preserve"> </v>
          </cell>
        </row>
        <row r="50">
          <cell r="A50" t="str">
            <v>PAURON REGIS</v>
          </cell>
          <cell r="B50" t="str">
            <v>ABMA</v>
          </cell>
          <cell r="C50">
            <v>47</v>
          </cell>
          <cell r="D50" t="str">
            <v>R3</v>
          </cell>
          <cell r="E50" t="str">
            <v xml:space="preserve"> </v>
          </cell>
          <cell r="F50" t="str">
            <v xml:space="preserve"> </v>
          </cell>
          <cell r="G50" t="str">
            <v xml:space="preserve"> </v>
          </cell>
        </row>
        <row r="51">
          <cell r="A51" t="str">
            <v>PEYROLE PHILIPPE</v>
          </cell>
          <cell r="B51" t="str">
            <v>ABLG</v>
          </cell>
          <cell r="C51">
            <v>48</v>
          </cell>
          <cell r="D51" t="str">
            <v>R2</v>
          </cell>
          <cell r="E51" t="str">
            <v>N3</v>
          </cell>
          <cell r="F51" t="str">
            <v xml:space="preserve"> </v>
          </cell>
          <cell r="G51" t="str">
            <v>N3</v>
          </cell>
        </row>
        <row r="52">
          <cell r="A52" t="str">
            <v>PHAM NGOC THAO</v>
          </cell>
          <cell r="B52" t="str">
            <v>ABMA</v>
          </cell>
          <cell r="C52">
            <v>49</v>
          </cell>
          <cell r="D52" t="str">
            <v>N3</v>
          </cell>
          <cell r="E52" t="str">
            <v xml:space="preserve"> </v>
          </cell>
          <cell r="F52" t="str">
            <v xml:space="preserve"> </v>
          </cell>
          <cell r="G52" t="str">
            <v xml:space="preserve"> </v>
          </cell>
        </row>
        <row r="53">
          <cell r="A53" t="str">
            <v>PIBOURDIN ERIC</v>
          </cell>
          <cell r="B53" t="str">
            <v>ABMA</v>
          </cell>
          <cell r="C53">
            <v>50</v>
          </cell>
          <cell r="D53" t="str">
            <v>R2</v>
          </cell>
          <cell r="E53" t="str">
            <v>R1</v>
          </cell>
          <cell r="F53" t="str">
            <v>R1</v>
          </cell>
          <cell r="G53" t="str">
            <v>R1</v>
          </cell>
        </row>
        <row r="54">
          <cell r="A54" t="str">
            <v>PIVONET FRANCIS</v>
          </cell>
          <cell r="B54" t="str">
            <v>ABASM</v>
          </cell>
          <cell r="C54">
            <v>51</v>
          </cell>
          <cell r="D54" t="str">
            <v>R2</v>
          </cell>
          <cell r="E54" t="str">
            <v>R1</v>
          </cell>
          <cell r="F54" t="str">
            <v xml:space="preserve"> </v>
          </cell>
          <cell r="G54" t="str">
            <v>R1</v>
          </cell>
        </row>
        <row r="55">
          <cell r="A55" t="str">
            <v>PONCE FREDERIC</v>
          </cell>
          <cell r="B55" t="str">
            <v>ABMA</v>
          </cell>
          <cell r="C55">
            <v>52</v>
          </cell>
          <cell r="D55" t="str">
            <v>R2</v>
          </cell>
          <cell r="E55" t="str">
            <v>R1</v>
          </cell>
          <cell r="F55" t="str">
            <v xml:space="preserve"> </v>
          </cell>
          <cell r="G55" t="str">
            <v>R1</v>
          </cell>
        </row>
        <row r="56">
          <cell r="A56" t="str">
            <v>RAOULT PIERRE JEAN</v>
          </cell>
          <cell r="B56" t="str">
            <v>ABASM</v>
          </cell>
          <cell r="C56">
            <v>53</v>
          </cell>
          <cell r="D56" t="str">
            <v>R2</v>
          </cell>
          <cell r="E56" t="str">
            <v xml:space="preserve"> </v>
          </cell>
          <cell r="F56" t="str">
            <v xml:space="preserve"> </v>
          </cell>
          <cell r="G56" t="str">
            <v>R1</v>
          </cell>
        </row>
        <row r="57">
          <cell r="A57" t="str">
            <v>RIEGEL SERGE</v>
          </cell>
          <cell r="B57" t="str">
            <v>ABASM</v>
          </cell>
          <cell r="C57">
            <v>54</v>
          </cell>
          <cell r="D57" t="str">
            <v>R1</v>
          </cell>
          <cell r="E57" t="str">
            <v>R1</v>
          </cell>
          <cell r="F57" t="str">
            <v>N3</v>
          </cell>
          <cell r="G57" t="str">
            <v>N3</v>
          </cell>
        </row>
        <row r="58">
          <cell r="A58" t="str">
            <v>SAGET XAVIER</v>
          </cell>
          <cell r="B58" t="str">
            <v>ABASM</v>
          </cell>
          <cell r="C58">
            <v>55</v>
          </cell>
          <cell r="D58" t="str">
            <v>R2</v>
          </cell>
          <cell r="E58" t="str">
            <v>R1</v>
          </cell>
          <cell r="F58" t="str">
            <v>N3</v>
          </cell>
          <cell r="G58" t="str">
            <v>N3</v>
          </cell>
        </row>
        <row r="59">
          <cell r="A59" t="str">
            <v>SALZENSTEIN GEORGES</v>
          </cell>
          <cell r="B59" t="str">
            <v>ABLG</v>
          </cell>
          <cell r="C59">
            <v>56</v>
          </cell>
          <cell r="D59" t="str">
            <v>R2</v>
          </cell>
          <cell r="E59" t="str">
            <v>R1</v>
          </cell>
          <cell r="F59" t="str">
            <v>R1</v>
          </cell>
          <cell r="G59" t="str">
            <v>R1</v>
          </cell>
        </row>
        <row r="60">
          <cell r="A60" t="str">
            <v>SIMON CLAUDE</v>
          </cell>
          <cell r="B60" t="str">
            <v>ABASM</v>
          </cell>
          <cell r="C60">
            <v>57</v>
          </cell>
          <cell r="D60" t="str">
            <v>N3</v>
          </cell>
          <cell r="E60" t="str">
            <v>N3</v>
          </cell>
          <cell r="F60" t="str">
            <v>N3</v>
          </cell>
          <cell r="G60" t="str">
            <v>N3</v>
          </cell>
        </row>
        <row r="61">
          <cell r="A61" t="str">
            <v>TENREIRO ARISTIDE</v>
          </cell>
          <cell r="B61" t="str">
            <v>ABLG</v>
          </cell>
          <cell r="C61">
            <v>58</v>
          </cell>
          <cell r="D61" t="str">
            <v xml:space="preserve"> </v>
          </cell>
          <cell r="E61" t="str">
            <v>R1</v>
          </cell>
          <cell r="F61" t="str">
            <v>N3</v>
          </cell>
          <cell r="G61" t="str">
            <v xml:space="preserve"> </v>
          </cell>
        </row>
        <row r="62">
          <cell r="A62" t="str">
            <v>THIERRY JEAN MICHEL</v>
          </cell>
          <cell r="B62" t="str">
            <v>ABMA</v>
          </cell>
          <cell r="C62">
            <v>59</v>
          </cell>
          <cell r="D62" t="str">
            <v>N3</v>
          </cell>
          <cell r="E62" t="str">
            <v>N3</v>
          </cell>
          <cell r="F62" t="str">
            <v>N3</v>
          </cell>
          <cell r="G62" t="str">
            <v>N3</v>
          </cell>
        </row>
        <row r="63">
          <cell r="A63" t="str">
            <v>WEILL DENIS</v>
          </cell>
          <cell r="B63" t="str">
            <v>ABASM</v>
          </cell>
          <cell r="C63">
            <v>60</v>
          </cell>
          <cell r="D63" t="str">
            <v>R2</v>
          </cell>
          <cell r="E63" t="str">
            <v>R1</v>
          </cell>
          <cell r="F63" t="str">
            <v xml:space="preserve"> </v>
          </cell>
          <cell r="G63" t="str">
            <v>R1</v>
          </cell>
        </row>
        <row r="92">
          <cell r="A92" t="str">
            <v>Joueur 1</v>
          </cell>
        </row>
        <row r="93">
          <cell r="A93" t="str">
            <v>joueur2</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9</v>
          </cell>
        </row>
        <row r="9">
          <cell r="AQ9" t="b">
            <v>1</v>
          </cell>
        </row>
        <row r="10">
          <cell r="AQ10" t="b">
            <v>1</v>
          </cell>
        </row>
        <row r="11">
          <cell r="AQ11" t="b">
            <v>0</v>
          </cell>
        </row>
        <row r="12">
          <cell r="AQ12" t="b">
            <v>1</v>
          </cell>
        </row>
        <row r="13">
          <cell r="AQ13" t="b">
            <v>1</v>
          </cell>
        </row>
        <row r="14">
          <cell r="AQ14" t="b">
            <v>0</v>
          </cell>
        </row>
        <row r="15">
          <cell r="AQ15" t="b">
            <v>1</v>
          </cell>
        </row>
        <row r="16">
          <cell r="AQ16" t="b">
            <v>0</v>
          </cell>
        </row>
        <row r="17">
          <cell r="AQ17" t="b">
            <v>1</v>
          </cell>
        </row>
        <row r="18">
          <cell r="AQ18" t="b">
            <v>1</v>
          </cell>
        </row>
        <row r="19">
          <cell r="AQ19" t="b">
            <v>1</v>
          </cell>
        </row>
        <row r="20">
          <cell r="AQ20" t="b">
            <v>1</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t="str">
            <v>141158E</v>
          </cell>
          <cell r="C2" t="str">
            <v>ABMA</v>
          </cell>
          <cell r="F2" t="str">
            <v>Début de saison</v>
          </cell>
        </row>
        <row r="3">
          <cell r="A3" t="str">
            <v>ALAZARD PHILIPPE</v>
          </cell>
          <cell r="B3" t="str">
            <v>012406E</v>
          </cell>
          <cell r="C3" t="str">
            <v>ABMA</v>
          </cell>
          <cell r="F3" t="str">
            <v>Après le T1</v>
          </cell>
        </row>
        <row r="4">
          <cell r="A4" t="str">
            <v>BEAUCHER ALAIN</v>
          </cell>
          <cell r="B4" t="str">
            <v>144872A</v>
          </cell>
          <cell r="C4" t="str">
            <v>ABLG</v>
          </cell>
          <cell r="F4" t="str">
            <v>Après le T2</v>
          </cell>
        </row>
        <row r="5">
          <cell r="A5" t="str">
            <v>BOISSET JEAN PIERRE</v>
          </cell>
          <cell r="B5" t="str">
            <v>155821W</v>
          </cell>
          <cell r="C5" t="str">
            <v>ABASM</v>
          </cell>
          <cell r="F5" t="str">
            <v>Après le T3</v>
          </cell>
        </row>
        <row r="6">
          <cell r="A6" t="str">
            <v>CHAMPY PHILIPPE</v>
          </cell>
          <cell r="B6" t="str">
            <v>012774I</v>
          </cell>
          <cell r="C6" t="str">
            <v>ABASM</v>
          </cell>
        </row>
        <row r="7">
          <cell r="A7" t="str">
            <v>CHUNG HOAN TOAN</v>
          </cell>
          <cell r="B7" t="str">
            <v>160016F</v>
          </cell>
          <cell r="C7" t="str">
            <v>ABLG</v>
          </cell>
        </row>
        <row r="8">
          <cell r="A8" t="str">
            <v>COKAL RECEP</v>
          </cell>
          <cell r="B8" t="str">
            <v>157233F</v>
          </cell>
          <cell r="C8" t="str">
            <v>ABASM</v>
          </cell>
        </row>
        <row r="9">
          <cell r="A9" t="str">
            <v>DAIRE ERIC</v>
          </cell>
          <cell r="B9" t="str">
            <v>012883N</v>
          </cell>
          <cell r="C9" t="str">
            <v>ABASM</v>
          </cell>
        </row>
        <row r="10">
          <cell r="A10" t="str">
            <v>DELALANDE CHRISTIAN</v>
          </cell>
          <cell r="B10" t="str">
            <v>129824G</v>
          </cell>
          <cell r="C10" t="str">
            <v>ABLG</v>
          </cell>
        </row>
        <row r="11">
          <cell r="A11" t="str">
            <v>DELAPLACE EMMANUEL</v>
          </cell>
          <cell r="B11" t="str">
            <v>143224Q</v>
          </cell>
          <cell r="C11" t="str">
            <v>ABLG</v>
          </cell>
        </row>
        <row r="12">
          <cell r="A12" t="str">
            <v>DI GIOIA SERGE</v>
          </cell>
          <cell r="B12" t="str">
            <v>103127L</v>
          </cell>
          <cell r="C12" t="str">
            <v>ABASM</v>
          </cell>
        </row>
        <row r="13">
          <cell r="A13" t="str">
            <v>DOUSSOT PIERRE</v>
          </cell>
          <cell r="B13" t="str">
            <v>013010K</v>
          </cell>
          <cell r="C13" t="str">
            <v>ABMA</v>
          </cell>
        </row>
        <row r="14">
          <cell r="A14" t="str">
            <v>DUVAL GERARD</v>
          </cell>
          <cell r="B14" t="str">
            <v>134792I</v>
          </cell>
          <cell r="C14" t="str">
            <v>ABLG</v>
          </cell>
        </row>
        <row r="15">
          <cell r="A15" t="str">
            <v>FAVERO ALAIN</v>
          </cell>
          <cell r="B15" t="str">
            <v>113683L</v>
          </cell>
          <cell r="C15" t="str">
            <v>ABLG</v>
          </cell>
        </row>
        <row r="16">
          <cell r="A16" t="str">
            <v>FAVIEN CHRISTIAN</v>
          </cell>
          <cell r="B16" t="str">
            <v>151437F</v>
          </cell>
          <cell r="C16" t="str">
            <v>ABLG</v>
          </cell>
        </row>
        <row r="17">
          <cell r="A17" t="str">
            <v>FERNANDES ALVES FRANCISCO</v>
          </cell>
          <cell r="B17" t="str">
            <v>156543F</v>
          </cell>
          <cell r="C17" t="str">
            <v>ABMA</v>
          </cell>
        </row>
        <row r="18">
          <cell r="A18" t="str">
            <v>GERNEZ JEAN PHILIPPE</v>
          </cell>
          <cell r="B18" t="str">
            <v>167213D</v>
          </cell>
          <cell r="C18" t="str">
            <v>ABMA</v>
          </cell>
        </row>
        <row r="19">
          <cell r="A19" t="str">
            <v>GILLOT OLIVIER</v>
          </cell>
          <cell r="B19" t="str">
            <v>145606G</v>
          </cell>
          <cell r="C19" t="str">
            <v>ABMA</v>
          </cell>
        </row>
        <row r="20">
          <cell r="A20" t="str">
            <v>GOUVEIA VICTOR</v>
          </cell>
          <cell r="B20" t="str">
            <v>150497J</v>
          </cell>
          <cell r="C20" t="str">
            <v>ABLG</v>
          </cell>
        </row>
        <row r="21">
          <cell r="A21" t="str">
            <v>GUERIN JACQUES</v>
          </cell>
          <cell r="B21" t="str">
            <v>108081Z</v>
          </cell>
          <cell r="C21" t="str">
            <v>ABASM</v>
          </cell>
        </row>
        <row r="22">
          <cell r="A22" t="str">
            <v>GUILLOTIN GILLES</v>
          </cell>
          <cell r="B22" t="str">
            <v>013317F</v>
          </cell>
          <cell r="C22" t="str">
            <v>ABMA</v>
          </cell>
        </row>
        <row r="23">
          <cell r="A23" t="str">
            <v>GUREWAN SURESH</v>
          </cell>
          <cell r="B23" t="str">
            <v>013325N</v>
          </cell>
          <cell r="C23" t="str">
            <v>ABMA</v>
          </cell>
        </row>
        <row r="24">
          <cell r="A24" t="str">
            <v>HANSEL GERARD</v>
          </cell>
          <cell r="B24" t="str">
            <v>013335X</v>
          </cell>
          <cell r="C24" t="str">
            <v>ABMA</v>
          </cell>
        </row>
        <row r="25">
          <cell r="A25" t="str">
            <v>HANTALA MICHEL</v>
          </cell>
          <cell r="B25" t="str">
            <v>108116I</v>
          </cell>
          <cell r="C25" t="str">
            <v>ABASM</v>
          </cell>
        </row>
        <row r="26">
          <cell r="A26" t="str">
            <v>HEINEN BERNARD</v>
          </cell>
          <cell r="B26" t="str">
            <v>155032N</v>
          </cell>
          <cell r="C26" t="str">
            <v>ABLG</v>
          </cell>
        </row>
        <row r="27">
          <cell r="A27" t="str">
            <v>HELLAL DENIS</v>
          </cell>
          <cell r="B27" t="str">
            <v>120639Z</v>
          </cell>
          <cell r="C27" t="str">
            <v>ABASM</v>
          </cell>
        </row>
        <row r="28">
          <cell r="A28" t="str">
            <v>HENRIQUET MARC</v>
          </cell>
          <cell r="B28" t="str">
            <v>163976K</v>
          </cell>
          <cell r="C28" t="str">
            <v>ABASM</v>
          </cell>
        </row>
        <row r="29">
          <cell r="A29" t="str">
            <v>JARRETY DIDIER</v>
          </cell>
          <cell r="B29" t="str">
            <v>013399J</v>
          </cell>
          <cell r="C29" t="str">
            <v>ABLG</v>
          </cell>
        </row>
        <row r="30">
          <cell r="A30" t="str">
            <v>KELLNER PIERRE</v>
          </cell>
          <cell r="B30" t="str">
            <v>129520O</v>
          </cell>
          <cell r="C30" t="str">
            <v>ABMA</v>
          </cell>
        </row>
        <row r="31">
          <cell r="A31" t="str">
            <v>KEREBEL ERIC</v>
          </cell>
          <cell r="B31" t="str">
            <v>013428M</v>
          </cell>
          <cell r="C31" t="str">
            <v>ABASM</v>
          </cell>
        </row>
        <row r="32">
          <cell r="A32" t="str">
            <v>L HERONDE MICHEL</v>
          </cell>
          <cell r="B32" t="str">
            <v>132888C</v>
          </cell>
          <cell r="C32" t="str">
            <v>ABMA</v>
          </cell>
        </row>
        <row r="33">
          <cell r="A33" t="str">
            <v>LABOUREAU VERONIQUE</v>
          </cell>
          <cell r="B33" t="str">
            <v>136220G</v>
          </cell>
          <cell r="C33" t="str">
            <v>ABMA</v>
          </cell>
        </row>
        <row r="34">
          <cell r="A34" t="str">
            <v>LE CAM FABRICE</v>
          </cell>
          <cell r="B34" t="str">
            <v>162092M</v>
          </cell>
          <cell r="C34" t="str">
            <v>ABMA</v>
          </cell>
        </row>
        <row r="35">
          <cell r="A35" t="str">
            <v>LE HUAN CUA TRAN</v>
          </cell>
          <cell r="B35" t="str">
            <v>118031R</v>
          </cell>
          <cell r="C35" t="str">
            <v>ABMA</v>
          </cell>
        </row>
        <row r="36">
          <cell r="A36" t="str">
            <v>LECLERC MICHEL</v>
          </cell>
          <cell r="B36" t="str">
            <v>013526G</v>
          </cell>
          <cell r="C36" t="str">
            <v>ABASM</v>
          </cell>
        </row>
        <row r="37">
          <cell r="A37" t="str">
            <v>LEMONIER THIERY</v>
          </cell>
          <cell r="B37" t="str">
            <v>154179L</v>
          </cell>
          <cell r="C37" t="str">
            <v>ABMA</v>
          </cell>
        </row>
        <row r="38">
          <cell r="A38" t="str">
            <v>LOURDOU GERARD</v>
          </cell>
          <cell r="B38" t="str">
            <v>013618U</v>
          </cell>
          <cell r="C38" t="str">
            <v>ABLG</v>
          </cell>
        </row>
        <row r="39">
          <cell r="A39" t="str">
            <v>LUCAS PHILIPPE</v>
          </cell>
          <cell r="B39" t="str">
            <v>119631F</v>
          </cell>
          <cell r="C39" t="str">
            <v>ABASM</v>
          </cell>
        </row>
        <row r="40">
          <cell r="A40" t="str">
            <v>MA PHUOC BICH</v>
          </cell>
          <cell r="B40" t="str">
            <v>148333G</v>
          </cell>
          <cell r="C40" t="str">
            <v>ABMA</v>
          </cell>
        </row>
        <row r="41">
          <cell r="A41" t="str">
            <v>MALAHIEUDE CLAUDE</v>
          </cell>
          <cell r="B41" t="str">
            <v>110995B</v>
          </cell>
          <cell r="C41" t="str">
            <v>ABMA</v>
          </cell>
        </row>
        <row r="42">
          <cell r="A42" t="str">
            <v>MALASSIGNE ELFEGE</v>
          </cell>
          <cell r="B42" t="str">
            <v>147796Y</v>
          </cell>
          <cell r="C42" t="str">
            <v>ABASM</v>
          </cell>
        </row>
        <row r="43">
          <cell r="A43" t="str">
            <v>MANCY PIERRE</v>
          </cell>
          <cell r="B43" t="str">
            <v>143826U</v>
          </cell>
          <cell r="C43" t="str">
            <v>ABMA</v>
          </cell>
        </row>
        <row r="44">
          <cell r="A44" t="str">
            <v>MARIGNIER DANIEL</v>
          </cell>
          <cell r="B44" t="str">
            <v>103162U</v>
          </cell>
          <cell r="C44" t="str">
            <v>ABMA</v>
          </cell>
        </row>
        <row r="45">
          <cell r="A45" t="str">
            <v>MENDEL GILLES</v>
          </cell>
          <cell r="B45" t="str">
            <v>169536D</v>
          </cell>
          <cell r="C45" t="str">
            <v>ABMA</v>
          </cell>
        </row>
        <row r="46">
          <cell r="A46" t="str">
            <v>N GUYEN ANTOINE</v>
          </cell>
          <cell r="B46" t="str">
            <v>132895J</v>
          </cell>
          <cell r="C46" t="str">
            <v>ABMA</v>
          </cell>
        </row>
        <row r="47">
          <cell r="A47" t="str">
            <v>PALLOT DOMINIQUE</v>
          </cell>
          <cell r="B47" t="str">
            <v>136957P</v>
          </cell>
          <cell r="C47" t="str">
            <v>ABLG</v>
          </cell>
        </row>
        <row r="48">
          <cell r="A48" t="str">
            <v>PAURON REGIS</v>
          </cell>
          <cell r="B48" t="str">
            <v>168325M</v>
          </cell>
          <cell r="C48" t="str">
            <v>ABMA</v>
          </cell>
        </row>
        <row r="49">
          <cell r="A49" t="str">
            <v>PEYROLE PHILIPPE</v>
          </cell>
          <cell r="B49" t="str">
            <v>013922M</v>
          </cell>
          <cell r="C49" t="str">
            <v>ABLG</v>
          </cell>
        </row>
        <row r="50">
          <cell r="A50" t="str">
            <v>PHAM NGOC THAO</v>
          </cell>
          <cell r="B50" t="str">
            <v>148332F</v>
          </cell>
          <cell r="C50" t="str">
            <v>ABMA</v>
          </cell>
        </row>
        <row r="51">
          <cell r="A51" t="str">
            <v>PIBOURDIN ERIC</v>
          </cell>
          <cell r="B51" t="str">
            <v>157535J</v>
          </cell>
          <cell r="C51" t="str">
            <v>ABMA</v>
          </cell>
        </row>
        <row r="52">
          <cell r="A52" t="str">
            <v>PIVONET FRANCIS</v>
          </cell>
          <cell r="B52" t="str">
            <v>154522J</v>
          </cell>
          <cell r="C52" t="str">
            <v>ABASM</v>
          </cell>
        </row>
        <row r="53">
          <cell r="A53" t="str">
            <v>PONCE FREDERIC</v>
          </cell>
          <cell r="B53" t="str">
            <v>154178K</v>
          </cell>
          <cell r="C53" t="str">
            <v>ABMA</v>
          </cell>
        </row>
        <row r="54">
          <cell r="A54" t="str">
            <v>RAOULT PIERRE JEAN</v>
          </cell>
          <cell r="B54" t="str">
            <v>109291N</v>
          </cell>
          <cell r="C54" t="str">
            <v>ABASM</v>
          </cell>
        </row>
        <row r="55">
          <cell r="A55" t="str">
            <v>RIEGEL SERGE</v>
          </cell>
          <cell r="B55" t="str">
            <v>010178M</v>
          </cell>
          <cell r="C55" t="str">
            <v>ABASM</v>
          </cell>
        </row>
        <row r="56">
          <cell r="A56" t="str">
            <v>RODRIGUEZ JULIEN</v>
          </cell>
          <cell r="B56" t="str">
            <v>014081P</v>
          </cell>
          <cell r="C56" t="str">
            <v>ABMA</v>
          </cell>
        </row>
        <row r="57">
          <cell r="A57" t="str">
            <v>SAGET XAVIER</v>
          </cell>
          <cell r="B57" t="str">
            <v>159467J</v>
          </cell>
          <cell r="C57" t="str">
            <v>ABASM</v>
          </cell>
        </row>
        <row r="58">
          <cell r="A58" t="str">
            <v>SALZENSTEIN GEORGES</v>
          </cell>
          <cell r="B58" t="str">
            <v>111888K</v>
          </cell>
          <cell r="C58" t="str">
            <v>ABLG</v>
          </cell>
        </row>
        <row r="59">
          <cell r="A59" t="str">
            <v>SIMON CLAUDE</v>
          </cell>
          <cell r="B59" t="str">
            <v>137385B</v>
          </cell>
          <cell r="C59" t="str">
            <v>ABASM</v>
          </cell>
        </row>
        <row r="60">
          <cell r="A60" t="str">
            <v>TENREIRO ARISTIDE</v>
          </cell>
          <cell r="B60" t="str">
            <v>014225D</v>
          </cell>
          <cell r="C60" t="str">
            <v>ABLG</v>
          </cell>
        </row>
        <row r="61">
          <cell r="A61" t="str">
            <v>THIERRY JEAN MICHEL</v>
          </cell>
          <cell r="B61" t="str">
            <v>014238Q</v>
          </cell>
          <cell r="C61" t="str">
            <v>ABMA</v>
          </cell>
        </row>
        <row r="62">
          <cell r="A62" t="str">
            <v>WEILL DENIS</v>
          </cell>
          <cell r="B62" t="str">
            <v>168882S</v>
          </cell>
          <cell r="C62" t="str">
            <v>ABASM</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6E67-11D1-46B3-B985-F658D9ECF83C}">
  <sheetPr>
    <pageSetUpPr fitToPage="1"/>
  </sheetPr>
  <dimension ref="A2:EB143"/>
  <sheetViews>
    <sheetView tabSelected="1" topLeftCell="A3" zoomScaleNormal="100" workbookViewId="0">
      <selection activeCell="Q46" sqref="Q46"/>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169" bestFit="1" customWidth="1" collapsed="1"/>
    <col min="4" max="4" width="15.33203125" style="169" customWidth="1"/>
    <col min="5" max="5" width="9.2187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customWidth="1" outlineLevel="1"/>
    <col min="13" max="13" width="10.33203125" style="2" customWidth="1" outlineLevel="1"/>
    <col min="14" max="14" width="12.88671875" style="170" customWidth="1" outlineLevel="1"/>
    <col min="15" max="15" width="12.109375" style="2" customWidth="1" outlineLevel="1"/>
    <col min="16" max="16" width="12.6640625" style="2" customWidth="1"/>
    <col min="17" max="17" width="15.88671875" style="2" customWidth="1"/>
    <col min="18" max="18" width="15.6640625" style="170"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70" customWidth="1" collapsed="1"/>
    <col min="23" max="23" width="16.88671875" style="1" customWidth="1"/>
    <col min="24" max="24" width="16.88671875" style="170"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15.33203125" style="1" customWidth="1"/>
    <col min="261" max="261" width="9.2187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15.33203125" style="1" customWidth="1"/>
    <col min="517" max="517" width="9.2187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15.33203125" style="1" customWidth="1"/>
    <col min="773" max="773" width="9.2187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15.33203125" style="1" customWidth="1"/>
    <col min="1029" max="1029" width="9.2187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15.33203125" style="1" customWidth="1"/>
    <col min="1285" max="1285" width="9.2187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15.33203125" style="1" customWidth="1"/>
    <col min="1541" max="1541" width="9.2187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15.33203125" style="1" customWidth="1"/>
    <col min="1797" max="1797" width="9.2187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15.33203125" style="1" customWidth="1"/>
    <col min="2053" max="2053" width="9.2187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15.33203125" style="1" customWidth="1"/>
    <col min="2309" max="2309" width="9.2187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15.33203125" style="1" customWidth="1"/>
    <col min="2565" max="2565" width="9.2187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15.33203125" style="1" customWidth="1"/>
    <col min="2821" max="2821" width="9.2187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15.33203125" style="1" customWidth="1"/>
    <col min="3077" max="3077" width="9.2187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15.33203125" style="1" customWidth="1"/>
    <col min="3333" max="3333" width="9.2187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15.33203125" style="1" customWidth="1"/>
    <col min="3589" max="3589" width="9.2187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15.33203125" style="1" customWidth="1"/>
    <col min="3845" max="3845" width="9.2187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15.33203125" style="1" customWidth="1"/>
    <col min="4101" max="4101" width="9.2187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15.33203125" style="1" customWidth="1"/>
    <col min="4357" max="4357" width="9.2187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15.33203125" style="1" customWidth="1"/>
    <col min="4613" max="4613" width="9.2187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15.33203125" style="1" customWidth="1"/>
    <col min="4869" max="4869" width="9.2187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15.33203125" style="1" customWidth="1"/>
    <col min="5125" max="5125" width="9.2187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15.33203125" style="1" customWidth="1"/>
    <col min="5381" max="5381" width="9.2187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15.33203125" style="1" customWidth="1"/>
    <col min="5637" max="5637" width="9.2187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15.33203125" style="1" customWidth="1"/>
    <col min="5893" max="5893" width="9.2187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15.33203125" style="1" customWidth="1"/>
    <col min="6149" max="6149" width="9.2187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15.33203125" style="1" customWidth="1"/>
    <col min="6405" max="6405" width="9.2187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15.33203125" style="1" customWidth="1"/>
    <col min="6661" max="6661" width="9.2187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15.33203125" style="1" customWidth="1"/>
    <col min="6917" max="6917" width="9.2187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15.33203125" style="1" customWidth="1"/>
    <col min="7173" max="7173" width="9.2187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15.33203125" style="1" customWidth="1"/>
    <col min="7429" max="7429" width="9.2187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15.33203125" style="1" customWidth="1"/>
    <col min="7685" max="7685" width="9.2187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15.33203125" style="1" customWidth="1"/>
    <col min="7941" max="7941" width="9.2187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15.33203125" style="1" customWidth="1"/>
    <col min="8197" max="8197" width="9.2187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15.33203125" style="1" customWidth="1"/>
    <col min="8453" max="8453" width="9.2187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15.33203125" style="1" customWidth="1"/>
    <col min="8709" max="8709" width="9.2187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15.33203125" style="1" customWidth="1"/>
    <col min="8965" max="8965" width="9.2187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15.33203125" style="1" customWidth="1"/>
    <col min="9221" max="9221" width="9.2187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15.33203125" style="1" customWidth="1"/>
    <col min="9477" max="9477" width="9.2187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15.33203125" style="1" customWidth="1"/>
    <col min="9733" max="9733" width="9.2187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15.33203125" style="1" customWidth="1"/>
    <col min="9989" max="9989" width="9.2187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15.33203125" style="1" customWidth="1"/>
    <col min="10245" max="10245" width="9.2187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15.33203125" style="1" customWidth="1"/>
    <col min="10501" max="10501" width="9.2187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15.33203125" style="1" customWidth="1"/>
    <col min="10757" max="10757" width="9.2187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15.33203125" style="1" customWidth="1"/>
    <col min="11013" max="11013" width="9.2187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15.33203125" style="1" customWidth="1"/>
    <col min="11269" max="11269" width="9.2187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15.33203125" style="1" customWidth="1"/>
    <col min="11525" max="11525" width="9.2187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15.33203125" style="1" customWidth="1"/>
    <col min="11781" max="11781" width="9.2187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15.33203125" style="1" customWidth="1"/>
    <col min="12037" max="12037" width="9.2187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15.33203125" style="1" customWidth="1"/>
    <col min="12293" max="12293" width="9.2187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15.33203125" style="1" customWidth="1"/>
    <col min="12549" max="12549" width="9.2187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15.33203125" style="1" customWidth="1"/>
    <col min="12805" max="12805" width="9.2187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15.33203125" style="1" customWidth="1"/>
    <col min="13061" max="13061" width="9.2187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15.33203125" style="1" customWidth="1"/>
    <col min="13317" max="13317" width="9.2187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15.33203125" style="1" customWidth="1"/>
    <col min="13573" max="13573" width="9.2187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15.33203125" style="1" customWidth="1"/>
    <col min="13829" max="13829" width="9.2187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15.33203125" style="1" customWidth="1"/>
    <col min="14085" max="14085" width="9.2187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15.33203125" style="1" customWidth="1"/>
    <col min="14341" max="14341" width="9.2187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15.33203125" style="1" customWidth="1"/>
    <col min="14597" max="14597" width="9.2187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15.33203125" style="1" customWidth="1"/>
    <col min="14853" max="14853" width="9.2187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15.33203125" style="1" customWidth="1"/>
    <col min="15109" max="15109" width="9.2187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15.33203125" style="1" customWidth="1"/>
    <col min="15365" max="15365" width="9.2187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15.33203125" style="1" customWidth="1"/>
    <col min="15621" max="15621" width="9.2187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15.33203125" style="1" customWidth="1"/>
    <col min="15877" max="15877" width="9.2187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15.33203125" style="1" customWidth="1"/>
    <col min="16133" max="16133" width="9.2187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68" t="s">
        <v>13</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row>
    <row r="3" spans="1:33" ht="23.4" x14ac:dyDescent="0.45">
      <c r="A3" s="168" t="s">
        <v>14</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row>
    <row r="4" spans="1:33" ht="23.4" x14ac:dyDescent="0.45">
      <c r="A4" s="168" t="s">
        <v>15</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row>
    <row r="5" spans="1:33" ht="16.2" thickBot="1" x14ac:dyDescent="0.35"/>
    <row r="6" spans="1:33" s="182" customFormat="1" ht="78.599999999999994" thickTop="1" x14ac:dyDescent="0.3">
      <c r="A6" s="171" t="s">
        <v>16</v>
      </c>
      <c r="B6" s="172" t="s">
        <v>17</v>
      </c>
      <c r="C6" s="172" t="s">
        <v>18</v>
      </c>
      <c r="D6" s="172" t="s">
        <v>19</v>
      </c>
      <c r="E6" s="172" t="s">
        <v>20</v>
      </c>
      <c r="F6" s="172" t="s">
        <v>21</v>
      </c>
      <c r="G6" s="172" t="s">
        <v>22</v>
      </c>
      <c r="H6" s="172" t="s">
        <v>23</v>
      </c>
      <c r="I6" s="172" t="s">
        <v>24</v>
      </c>
      <c r="J6" s="173" t="s">
        <v>25</v>
      </c>
      <c r="K6" s="174" t="s">
        <v>26</v>
      </c>
      <c r="L6" s="175" t="s">
        <v>27</v>
      </c>
      <c r="M6" s="175" t="s">
        <v>28</v>
      </c>
      <c r="N6" s="175" t="s">
        <v>29</v>
      </c>
      <c r="O6" s="175" t="s">
        <v>30</v>
      </c>
      <c r="P6" s="176" t="s">
        <v>31</v>
      </c>
      <c r="Q6" s="177" t="s">
        <v>32</v>
      </c>
      <c r="R6" s="177" t="s">
        <v>27</v>
      </c>
      <c r="S6" s="177" t="s">
        <v>28</v>
      </c>
      <c r="T6" s="177" t="s">
        <v>29</v>
      </c>
      <c r="U6" s="177" t="s">
        <v>30</v>
      </c>
      <c r="V6" s="178" t="s">
        <v>33</v>
      </c>
      <c r="W6" s="177" t="s">
        <v>34</v>
      </c>
      <c r="X6" s="177" t="s">
        <v>27</v>
      </c>
      <c r="Y6" s="177" t="s">
        <v>28</v>
      </c>
      <c r="Z6" s="177" t="s">
        <v>29</v>
      </c>
      <c r="AA6" s="177" t="s">
        <v>30</v>
      </c>
      <c r="AB6" s="177" t="s">
        <v>35</v>
      </c>
      <c r="AC6" s="179" t="s">
        <v>36</v>
      </c>
      <c r="AD6" s="180" t="s">
        <v>37</v>
      </c>
      <c r="AE6" s="180" t="s">
        <v>38</v>
      </c>
      <c r="AF6" s="181" t="s">
        <v>39</v>
      </c>
    </row>
    <row r="7" spans="1:33" x14ac:dyDescent="0.3">
      <c r="A7" s="183">
        <v>2</v>
      </c>
      <c r="B7" s="184" t="s">
        <v>40</v>
      </c>
      <c r="C7" s="185" t="s">
        <v>41</v>
      </c>
      <c r="D7" s="185" t="s">
        <v>42</v>
      </c>
      <c r="E7" s="184" t="s">
        <v>43</v>
      </c>
      <c r="F7" s="186" t="str">
        <f>VLOOKUP(B7,NomLicenceClub,2,FALSE)</f>
        <v>111888K</v>
      </c>
      <c r="G7" s="185" t="s">
        <v>44</v>
      </c>
      <c r="H7" s="186">
        <v>1</v>
      </c>
      <c r="I7" s="185">
        <v>2019</v>
      </c>
      <c r="J7" s="187">
        <v>0.33200000000000002</v>
      </c>
      <c r="K7" s="188">
        <v>12</v>
      </c>
      <c r="L7" s="188">
        <v>30</v>
      </c>
      <c r="M7" s="188">
        <v>75</v>
      </c>
      <c r="N7" s="189">
        <v>0.42857142857142855</v>
      </c>
      <c r="O7" s="190">
        <v>3</v>
      </c>
      <c r="P7" s="191">
        <f>L7/M7</f>
        <v>0.4</v>
      </c>
      <c r="Q7" s="192"/>
      <c r="R7" s="192"/>
      <c r="S7" s="192"/>
      <c r="T7" s="192"/>
      <c r="U7" s="192"/>
      <c r="V7" s="193" t="e">
        <f>R7/S7</f>
        <v>#DIV/0!</v>
      </c>
      <c r="W7" s="194"/>
      <c r="X7" s="195"/>
      <c r="Y7" s="195"/>
      <c r="Z7" s="195"/>
      <c r="AA7" s="195"/>
      <c r="AB7" s="195" t="e">
        <f>X7/Y7</f>
        <v>#DIV/0!</v>
      </c>
      <c r="AC7" s="196">
        <f>IF(COUNTA(K7,Q7,W7)&lt;3,SUM(K7,Q7,W7),(SUM(K7,Q7,W7)-MIN(K7,Q7,W7)))</f>
        <v>12</v>
      </c>
      <c r="AD7" s="193">
        <f>SUM(L7,R7,X7)/SUM(M7,S7,Y7)</f>
        <v>0.4</v>
      </c>
      <c r="AE7" s="193">
        <f>MAX(N7,T7,Z7)</f>
        <v>0.42857142857142855</v>
      </c>
      <c r="AF7" s="197">
        <f>MAX(O7,U7,AA7)</f>
        <v>3</v>
      </c>
      <c r="AG7" s="1" t="s">
        <v>45</v>
      </c>
    </row>
    <row r="8" spans="1:33" x14ac:dyDescent="0.3">
      <c r="A8" s="183"/>
      <c r="B8" s="184" t="s">
        <v>46</v>
      </c>
      <c r="C8" s="185" t="s">
        <v>47</v>
      </c>
      <c r="D8" s="185" t="s">
        <v>48</v>
      </c>
      <c r="E8" s="184" t="s">
        <v>49</v>
      </c>
      <c r="F8" s="186" t="str">
        <f>VLOOKUP(B8,NomLicenceClub,2,FALSE)</f>
        <v>110995B</v>
      </c>
      <c r="G8" s="185" t="s">
        <v>44</v>
      </c>
      <c r="H8" s="186">
        <v>1</v>
      </c>
      <c r="I8" s="185">
        <v>2022</v>
      </c>
      <c r="J8" s="187">
        <v>0.28599999999999998</v>
      </c>
      <c r="K8" s="188">
        <v>11</v>
      </c>
      <c r="L8" s="188">
        <v>25</v>
      </c>
      <c r="M8" s="188">
        <v>75</v>
      </c>
      <c r="N8" s="189">
        <v>0.42857142857142855</v>
      </c>
      <c r="O8" s="190">
        <v>4</v>
      </c>
      <c r="P8" s="191">
        <f>L8/M8</f>
        <v>0.33333333333333331</v>
      </c>
      <c r="Q8" s="198"/>
      <c r="R8" s="198"/>
      <c r="S8" s="198"/>
      <c r="T8" s="199"/>
      <c r="U8" s="200"/>
      <c r="V8" s="193" t="e">
        <f>R8/S8</f>
        <v>#DIV/0!</v>
      </c>
      <c r="W8" s="188"/>
      <c r="X8" s="188"/>
      <c r="Y8" s="188"/>
      <c r="Z8" s="189"/>
      <c r="AA8" s="190"/>
      <c r="AB8" s="195" t="e">
        <f>X8/Y8</f>
        <v>#DIV/0!</v>
      </c>
      <c r="AC8" s="196">
        <f>IF(COUNTA(K8,Q8,W8)&lt;3,SUM(K8,Q8,W8),(SUM(K8,Q8,W8)-MIN(K8,Q8,W8)))</f>
        <v>11</v>
      </c>
      <c r="AD8" s="193">
        <f>SUM(L8,R8,X8)/SUM(M8,S8,Y8)</f>
        <v>0.33333333333333331</v>
      </c>
      <c r="AE8" s="193">
        <f>MAX(N8,T8,Z8)</f>
        <v>0.42857142857142855</v>
      </c>
      <c r="AF8" s="197">
        <f>MAX(O8,U8,AA8)</f>
        <v>4</v>
      </c>
    </row>
    <row r="9" spans="1:33" x14ac:dyDescent="0.3">
      <c r="A9" s="183"/>
      <c r="B9" s="201" t="s">
        <v>50</v>
      </c>
      <c r="C9" s="185" t="s">
        <v>51</v>
      </c>
      <c r="D9" s="185" t="s">
        <v>52</v>
      </c>
      <c r="E9" s="184" t="s">
        <v>53</v>
      </c>
      <c r="F9" s="186" t="str">
        <f>VLOOKUP(B9,NomLicenceClub,2,FALSE)</f>
        <v>163976K</v>
      </c>
      <c r="G9" s="185" t="s">
        <v>44</v>
      </c>
      <c r="H9" s="186">
        <v>1</v>
      </c>
      <c r="I9" s="185">
        <v>2022</v>
      </c>
      <c r="J9" s="187">
        <v>0.31900000000000001</v>
      </c>
      <c r="K9" s="188">
        <v>9</v>
      </c>
      <c r="L9" s="188">
        <v>18</v>
      </c>
      <c r="M9" s="188">
        <v>80</v>
      </c>
      <c r="N9" s="189">
        <v>0.3</v>
      </c>
      <c r="O9" s="190">
        <v>2</v>
      </c>
      <c r="P9" s="191">
        <f>L9/M9</f>
        <v>0.22500000000000001</v>
      </c>
      <c r="Q9" s="188"/>
      <c r="R9" s="188"/>
      <c r="S9" s="188"/>
      <c r="T9" s="189"/>
      <c r="U9" s="190"/>
      <c r="V9" s="193" t="e">
        <f>R9/S9</f>
        <v>#DIV/0!</v>
      </c>
      <c r="W9" s="194"/>
      <c r="X9" s="195"/>
      <c r="Y9" s="195"/>
      <c r="Z9" s="195"/>
      <c r="AA9" s="195"/>
      <c r="AB9" s="195" t="e">
        <f>X9/Y9</f>
        <v>#DIV/0!</v>
      </c>
      <c r="AC9" s="196">
        <f>IF(COUNTA(K9,Q9,W9)&lt;3,SUM(K9,Q9,W9),(SUM(K9,Q9,W9)-MIN(K9,Q9,W9)))</f>
        <v>9</v>
      </c>
      <c r="AD9" s="193">
        <f>SUM(L9,R9,X9)/SUM(M9,S9,Y9)</f>
        <v>0.22500000000000001</v>
      </c>
      <c r="AE9" s="193">
        <f>MAX(N9,T9,Z9)</f>
        <v>0.3</v>
      </c>
      <c r="AF9" s="197">
        <f>MAX(O9,U9,AA9)</f>
        <v>2</v>
      </c>
      <c r="AG9" s="1" t="s">
        <v>45</v>
      </c>
    </row>
    <row r="10" spans="1:33" x14ac:dyDescent="0.3">
      <c r="A10" s="183"/>
      <c r="B10" s="184" t="s">
        <v>54</v>
      </c>
      <c r="C10" s="185" t="s">
        <v>55</v>
      </c>
      <c r="D10" s="185" t="s">
        <v>56</v>
      </c>
      <c r="E10" s="184" t="s">
        <v>49</v>
      </c>
      <c r="F10" s="186" t="str">
        <f>VLOOKUP(B10,NomLicenceClub,2,FALSE)</f>
        <v>136220G</v>
      </c>
      <c r="G10" s="185" t="s">
        <v>57</v>
      </c>
      <c r="H10" s="186">
        <v>1</v>
      </c>
      <c r="I10" s="185">
        <v>2020</v>
      </c>
      <c r="J10" s="187">
        <v>0.193</v>
      </c>
      <c r="K10" s="188">
        <v>9</v>
      </c>
      <c r="L10" s="188">
        <v>18</v>
      </c>
      <c r="M10" s="188">
        <v>80</v>
      </c>
      <c r="N10" s="189">
        <v>0.22500000000000001</v>
      </c>
      <c r="O10" s="190">
        <v>2</v>
      </c>
      <c r="P10" s="191">
        <f>L10/M10</f>
        <v>0.22500000000000001</v>
      </c>
      <c r="Q10" s="188"/>
      <c r="R10" s="188"/>
      <c r="S10" s="188"/>
      <c r="T10" s="189"/>
      <c r="U10" s="190"/>
      <c r="V10" s="193" t="e">
        <f>R10/S10</f>
        <v>#DIV/0!</v>
      </c>
      <c r="W10" s="202"/>
      <c r="X10" s="203"/>
      <c r="Y10" s="203"/>
      <c r="Z10" s="203"/>
      <c r="AA10" s="203"/>
      <c r="AB10" s="195" t="e">
        <f>X10/Y10</f>
        <v>#DIV/0!</v>
      </c>
      <c r="AC10" s="196">
        <f>IF(COUNTA(K10,Q10,W10)&lt;3,SUM(K10,Q10,W10),(SUM(K10,Q10,W10)-MIN(K10,Q10,W10)))</f>
        <v>9</v>
      </c>
      <c r="AD10" s="193">
        <f>SUM(L10,R10,X10)/SUM(M10,S10,Y10)</f>
        <v>0.22500000000000001</v>
      </c>
      <c r="AE10" s="193">
        <f>MAX(N10,T10,Z10)</f>
        <v>0.22500000000000001</v>
      </c>
      <c r="AF10" s="197">
        <f>MAX(O10,U10,AA10)</f>
        <v>2</v>
      </c>
    </row>
    <row r="11" spans="1:33" x14ac:dyDescent="0.3">
      <c r="A11" s="183"/>
      <c r="B11" s="184" t="s">
        <v>58</v>
      </c>
      <c r="C11" s="185" t="s">
        <v>59</v>
      </c>
      <c r="D11" s="185" t="s">
        <v>60</v>
      </c>
      <c r="E11" s="184" t="s">
        <v>49</v>
      </c>
      <c r="F11" s="186" t="str">
        <f>VLOOKUP(B11,NomLicenceClub,2,FALSE)</f>
        <v>169536D</v>
      </c>
      <c r="G11" s="185" t="s">
        <v>44</v>
      </c>
      <c r="H11" s="186">
        <v>1</v>
      </c>
      <c r="I11" s="185">
        <v>2022</v>
      </c>
      <c r="J11" s="187">
        <v>0.29199999999999998</v>
      </c>
      <c r="K11" s="188">
        <v>6</v>
      </c>
      <c r="L11" s="188">
        <v>18</v>
      </c>
      <c r="M11" s="188">
        <v>75</v>
      </c>
      <c r="N11" s="189">
        <v>0.35</v>
      </c>
      <c r="O11" s="190">
        <v>2</v>
      </c>
      <c r="P11" s="191">
        <f>L11/M11</f>
        <v>0.24</v>
      </c>
      <c r="Q11" s="192"/>
      <c r="R11" s="192"/>
      <c r="S11" s="192"/>
      <c r="T11" s="192"/>
      <c r="U11" s="192"/>
      <c r="V11" s="193" t="e">
        <f>R11/S11</f>
        <v>#DIV/0!</v>
      </c>
      <c r="W11" s="194"/>
      <c r="X11" s="195"/>
      <c r="Y11" s="195"/>
      <c r="Z11" s="195"/>
      <c r="AA11" s="195"/>
      <c r="AB11" s="195" t="e">
        <f>X11/Y11</f>
        <v>#DIV/0!</v>
      </c>
      <c r="AC11" s="196">
        <f>IF(COUNTA(K11,Q11,W11)&lt;3,SUM(K11,Q11,W11),(SUM(K11,Q11,W11)-MIN(K11,Q11,W11)))</f>
        <v>6</v>
      </c>
      <c r="AD11" s="193">
        <f>SUM(L11,R11,X11)/SUM(M11,S11,Y11)</f>
        <v>0.24</v>
      </c>
      <c r="AE11" s="193">
        <f>MAX(N11,T11,Z11)</f>
        <v>0.35</v>
      </c>
      <c r="AF11" s="197">
        <f>MAX(O11,U11,AA11)</f>
        <v>2</v>
      </c>
    </row>
    <row r="12" spans="1:33" x14ac:dyDescent="0.3">
      <c r="A12" s="183">
        <v>1</v>
      </c>
      <c r="B12" s="184" t="s">
        <v>61</v>
      </c>
      <c r="C12" s="185" t="s">
        <v>62</v>
      </c>
      <c r="D12" s="185" t="s">
        <v>63</v>
      </c>
      <c r="E12" s="201" t="s">
        <v>53</v>
      </c>
      <c r="F12" s="186" t="str">
        <f>VLOOKUP(B12,NomLicenceClub,2,FALSE)</f>
        <v>103127L</v>
      </c>
      <c r="G12" s="185" t="s">
        <v>44</v>
      </c>
      <c r="H12" s="186">
        <v>1</v>
      </c>
      <c r="I12" s="185">
        <v>2020</v>
      </c>
      <c r="J12" s="187">
        <v>0.34</v>
      </c>
      <c r="K12" s="188">
        <v>5</v>
      </c>
      <c r="L12" s="188">
        <v>17</v>
      </c>
      <c r="M12" s="188">
        <v>75</v>
      </c>
      <c r="N12" s="189">
        <v>0.22500000000000001</v>
      </c>
      <c r="O12" s="190">
        <v>4</v>
      </c>
      <c r="P12" s="191">
        <f>L12/M12</f>
        <v>0.22666666666666666</v>
      </c>
      <c r="Q12" s="204"/>
      <c r="R12" s="204"/>
      <c r="S12" s="204"/>
      <c r="T12" s="205"/>
      <c r="U12" s="206"/>
      <c r="V12" s="193" t="e">
        <f>R12/S12</f>
        <v>#DIV/0!</v>
      </c>
      <c r="W12" s="188"/>
      <c r="X12" s="188"/>
      <c r="Y12" s="188"/>
      <c r="Z12" s="189"/>
      <c r="AA12" s="190"/>
      <c r="AB12" s="195" t="e">
        <f>X12/Y12</f>
        <v>#DIV/0!</v>
      </c>
      <c r="AC12" s="196">
        <f>IF(COUNTA(K12,Q12,W12)&lt;3,SUM(K12,Q12,W12),(SUM(K12,Q12,W12)-MIN(K12,Q12,W12)))</f>
        <v>5</v>
      </c>
      <c r="AD12" s="193">
        <f>SUM(L12,R12,X12)/SUM(M12,S12,Y12)</f>
        <v>0.22666666666666666</v>
      </c>
      <c r="AE12" s="193">
        <f>MAX(N12,T12,Z12)</f>
        <v>0.22500000000000001</v>
      </c>
      <c r="AF12" s="197">
        <f>MAX(O12,U12,AA12)</f>
        <v>4</v>
      </c>
      <c r="AG12" s="1" t="s">
        <v>45</v>
      </c>
    </row>
    <row r="13" spans="1:33" x14ac:dyDescent="0.3">
      <c r="A13" s="183"/>
      <c r="B13" s="184" t="s">
        <v>64</v>
      </c>
      <c r="C13" s="207" t="s">
        <v>65</v>
      </c>
      <c r="D13" s="207" t="s">
        <v>66</v>
      </c>
      <c r="E13" s="184" t="s">
        <v>53</v>
      </c>
      <c r="F13" s="186" t="str">
        <f>VLOOKUP(B13,NomLicenceClub,2,FALSE)</f>
        <v>013428M</v>
      </c>
      <c r="G13" s="185" t="s">
        <v>44</v>
      </c>
      <c r="H13" s="207">
        <v>1</v>
      </c>
      <c r="I13" s="185">
        <v>2017</v>
      </c>
      <c r="J13" s="187">
        <v>0.251</v>
      </c>
      <c r="K13" s="208">
        <v>3</v>
      </c>
      <c r="L13" s="208">
        <v>11</v>
      </c>
      <c r="M13" s="208">
        <v>80</v>
      </c>
      <c r="N13" s="189" t="s">
        <v>67</v>
      </c>
      <c r="O13" s="208">
        <v>3</v>
      </c>
      <c r="P13" s="191">
        <f>L13/M13</f>
        <v>0.13750000000000001</v>
      </c>
      <c r="Q13" s="209"/>
      <c r="R13" s="210"/>
      <c r="S13" s="209"/>
      <c r="T13" s="209"/>
      <c r="U13" s="209"/>
      <c r="V13" s="193" t="e">
        <f>R13/S13</f>
        <v>#DIV/0!</v>
      </c>
      <c r="W13" s="211"/>
      <c r="X13" s="211"/>
      <c r="Y13" s="211"/>
      <c r="Z13" s="211"/>
      <c r="AA13" s="211"/>
      <c r="AB13" s="195" t="e">
        <f>X13/Y13</f>
        <v>#DIV/0!</v>
      </c>
      <c r="AC13" s="196">
        <f>IF(COUNTA(K13,Q13,W13)&lt;3,SUM(K13,Q13,W13),(SUM(K13,Q13,W13)-MIN(K13,Q13,W13)))</f>
        <v>3</v>
      </c>
      <c r="AD13" s="193">
        <f>SUM(L13,R13,X13)/SUM(M13,S13,Y13)</f>
        <v>0.13750000000000001</v>
      </c>
      <c r="AE13" s="193">
        <f>MAX(N13,T13,Z13)</f>
        <v>0</v>
      </c>
      <c r="AF13" s="197">
        <f>MAX(O13,U13,AA13)</f>
        <v>3</v>
      </c>
    </row>
    <row r="14" spans="1:33" x14ac:dyDescent="0.3">
      <c r="A14" s="183"/>
      <c r="B14" s="201" t="s">
        <v>68</v>
      </c>
      <c r="C14" s="185" t="s">
        <v>69</v>
      </c>
      <c r="D14" s="185" t="s">
        <v>70</v>
      </c>
      <c r="E14" s="201" t="s">
        <v>53</v>
      </c>
      <c r="F14" s="186" t="str">
        <f>VLOOKUP(B14,NomLicenceClub,2,FALSE)</f>
        <v>155821W</v>
      </c>
      <c r="G14" s="185" t="s">
        <v>44</v>
      </c>
      <c r="H14" s="186">
        <v>0</v>
      </c>
      <c r="I14" s="185">
        <v>2022</v>
      </c>
      <c r="J14" s="187">
        <v>0.21199999999999999</v>
      </c>
      <c r="K14" s="212">
        <v>3</v>
      </c>
      <c r="L14" s="212">
        <v>20</v>
      </c>
      <c r="M14" s="212">
        <v>80</v>
      </c>
      <c r="N14" s="189" t="s">
        <v>67</v>
      </c>
      <c r="O14" s="212">
        <v>3</v>
      </c>
      <c r="P14" s="191">
        <f>L14/M14</f>
        <v>0.25</v>
      </c>
      <c r="Q14" s="192"/>
      <c r="R14" s="192"/>
      <c r="S14" s="192"/>
      <c r="T14" s="192"/>
      <c r="U14" s="192"/>
      <c r="V14" s="193" t="e">
        <f>R14/S14</f>
        <v>#DIV/0!</v>
      </c>
      <c r="W14" s="194"/>
      <c r="X14" s="195"/>
      <c r="Y14" s="195"/>
      <c r="Z14" s="195"/>
      <c r="AA14" s="195"/>
      <c r="AB14" s="195" t="e">
        <f>X14/Y14</f>
        <v>#DIV/0!</v>
      </c>
      <c r="AC14" s="196">
        <f>IF(COUNTA(K14,Q14,W14)&lt;3,SUM(K14,Q14,W14),(SUM(K14,Q14,W14)-MIN(K14,Q14,W14)))</f>
        <v>3</v>
      </c>
      <c r="AD14" s="193">
        <f>SUM(L14,R14,X14)/SUM(M14,S14,Y14)</f>
        <v>0.25</v>
      </c>
      <c r="AE14" s="193">
        <f>MAX(N14,T14,Z14)</f>
        <v>0</v>
      </c>
      <c r="AF14" s="197">
        <f>MAX(O14,U14,AA14)</f>
        <v>3</v>
      </c>
    </row>
    <row r="15" spans="1:33" x14ac:dyDescent="0.3">
      <c r="A15" s="183">
        <v>3</v>
      </c>
      <c r="B15" s="184" t="s">
        <v>71</v>
      </c>
      <c r="C15" s="185" t="s">
        <v>72</v>
      </c>
      <c r="D15" s="185" t="s">
        <v>73</v>
      </c>
      <c r="E15" s="201" t="s">
        <v>49</v>
      </c>
      <c r="F15" s="186" t="str">
        <f>VLOOKUP(B15,NomLicenceClub,2,FALSE)</f>
        <v>145606G</v>
      </c>
      <c r="G15" s="185" t="s">
        <v>44</v>
      </c>
      <c r="H15" s="186">
        <v>1</v>
      </c>
      <c r="I15" s="185">
        <v>2017</v>
      </c>
      <c r="J15" s="187">
        <v>0.32300000000000001</v>
      </c>
      <c r="K15" s="188"/>
      <c r="L15" s="188"/>
      <c r="M15" s="188"/>
      <c r="N15" s="189"/>
      <c r="O15" s="190"/>
      <c r="P15" s="191" t="e">
        <f>L15/M15</f>
        <v>#DIV/0!</v>
      </c>
      <c r="Q15" s="188"/>
      <c r="R15" s="188"/>
      <c r="S15" s="188"/>
      <c r="T15" s="189"/>
      <c r="U15" s="190"/>
      <c r="V15" s="193" t="e">
        <f>R15/S15</f>
        <v>#DIV/0!</v>
      </c>
      <c r="W15" s="188"/>
      <c r="X15" s="188"/>
      <c r="Y15" s="188"/>
      <c r="Z15" s="189"/>
      <c r="AA15" s="190"/>
      <c r="AB15" s="195" t="e">
        <f>X15/Y15</f>
        <v>#DIV/0!</v>
      </c>
      <c r="AC15" s="196">
        <f>IF(COUNTA(K15,Q15,W15)&lt;3,SUM(K15,Q15,W15),(SUM(K15,Q15,W15)-MIN(K15,Q15,W15)))</f>
        <v>0</v>
      </c>
      <c r="AD15" s="193" t="e">
        <f>SUM(L15,R15,X15)/SUM(M15,S15,Y15)</f>
        <v>#DIV/0!</v>
      </c>
      <c r="AE15" s="193">
        <f>MAX(N15,T15,Z15)</f>
        <v>0</v>
      </c>
      <c r="AF15" s="197">
        <f>MAX(O15,U15,AA15)</f>
        <v>0</v>
      </c>
      <c r="AG15" s="1" t="s">
        <v>45</v>
      </c>
    </row>
    <row r="16" spans="1:33" x14ac:dyDescent="0.3">
      <c r="A16" s="183"/>
      <c r="B16" s="184" t="s">
        <v>74</v>
      </c>
      <c r="C16" s="185" t="s">
        <v>75</v>
      </c>
      <c r="D16" s="185" t="s">
        <v>76</v>
      </c>
      <c r="E16" s="201" t="s">
        <v>43</v>
      </c>
      <c r="F16" s="186" t="str">
        <f>VLOOKUP(B16,NomLicenceClub,2,FALSE)</f>
        <v>160016F</v>
      </c>
      <c r="G16" s="185" t="s">
        <v>44</v>
      </c>
      <c r="H16" s="186">
        <v>1</v>
      </c>
      <c r="I16" s="185">
        <v>2022</v>
      </c>
      <c r="J16" s="187">
        <v>0.317</v>
      </c>
      <c r="K16" s="188"/>
      <c r="L16" s="188"/>
      <c r="M16" s="188"/>
      <c r="N16" s="189"/>
      <c r="O16" s="190"/>
      <c r="P16" s="191" t="e">
        <f>L16/M16</f>
        <v>#DIV/0!</v>
      </c>
      <c r="Q16" s="188"/>
      <c r="R16" s="188"/>
      <c r="S16" s="188"/>
      <c r="T16" s="189"/>
      <c r="U16" s="190"/>
      <c r="V16" s="193" t="e">
        <f>R16/S16</f>
        <v>#DIV/0!</v>
      </c>
      <c r="W16" s="202"/>
      <c r="X16" s="203"/>
      <c r="Y16" s="203"/>
      <c r="Z16" s="203"/>
      <c r="AA16" s="203"/>
      <c r="AB16" s="195" t="e">
        <f>X16/Y16</f>
        <v>#DIV/0!</v>
      </c>
      <c r="AC16" s="196">
        <f>IF(COUNTA(K16,Q16,W16)&lt;3,SUM(K16,Q16,W16),(SUM(K16,Q16,W16)-MIN(K16,Q16,W16)))</f>
        <v>0</v>
      </c>
      <c r="AD16" s="193" t="e">
        <f>SUM(L16,R16,X16)/SUM(M16,S16,Y16)</f>
        <v>#DIV/0!</v>
      </c>
      <c r="AE16" s="193">
        <f>MAX(N16,T16,Z16)</f>
        <v>0</v>
      </c>
      <c r="AF16" s="197">
        <f>MAX(O16,U16,AA16)</f>
        <v>0</v>
      </c>
      <c r="AG16" s="1" t="s">
        <v>45</v>
      </c>
    </row>
    <row r="17" spans="1:33" x14ac:dyDescent="0.3">
      <c r="A17" s="183"/>
      <c r="B17" s="184" t="s">
        <v>77</v>
      </c>
      <c r="C17" s="185" t="s">
        <v>78</v>
      </c>
      <c r="D17" s="185" t="s">
        <v>66</v>
      </c>
      <c r="E17" s="184" t="s">
        <v>49</v>
      </c>
      <c r="F17" s="186" t="str">
        <f>VLOOKUP(B17,NomLicenceClub,2,FALSE)</f>
        <v>157535J</v>
      </c>
      <c r="G17" s="185" t="s">
        <v>44</v>
      </c>
      <c r="H17" s="186">
        <v>1</v>
      </c>
      <c r="I17" s="185">
        <v>2022</v>
      </c>
      <c r="J17" s="187">
        <v>0.29599999999999999</v>
      </c>
      <c r="K17" s="188"/>
      <c r="L17" s="188"/>
      <c r="M17" s="188"/>
      <c r="N17" s="189"/>
      <c r="O17" s="190"/>
      <c r="P17" s="191" t="e">
        <f>L17/M17</f>
        <v>#DIV/0!</v>
      </c>
      <c r="Q17" s="213"/>
      <c r="R17" s="213"/>
      <c r="S17" s="213"/>
      <c r="T17" s="213"/>
      <c r="U17" s="213"/>
      <c r="V17" s="193" t="e">
        <f>R17/S17</f>
        <v>#DIV/0!</v>
      </c>
      <c r="W17" s="194"/>
      <c r="X17" s="195"/>
      <c r="Y17" s="195"/>
      <c r="Z17" s="195"/>
      <c r="AA17" s="195"/>
      <c r="AB17" s="195" t="e">
        <f>X17/Y17</f>
        <v>#DIV/0!</v>
      </c>
      <c r="AC17" s="196">
        <f>IF(COUNTA(K17,Q17,W17)&lt;3,SUM(K17,Q17,W17),(SUM(K17,Q17,W17)-MIN(K17,Q17,W17)))</f>
        <v>0</v>
      </c>
      <c r="AD17" s="193" t="e">
        <f>SUM(L17,R17,X17)/SUM(M17,S17,Y17)</f>
        <v>#DIV/0!</v>
      </c>
      <c r="AE17" s="193">
        <f>MAX(N17,T17,Z17)</f>
        <v>0</v>
      </c>
      <c r="AF17" s="197">
        <f>MAX(O17,U17,AA17)</f>
        <v>0</v>
      </c>
      <c r="AG17" s="1" t="s">
        <v>45</v>
      </c>
    </row>
    <row r="18" spans="1:33" x14ac:dyDescent="0.3">
      <c r="A18" s="183"/>
      <c r="B18" s="184" t="s">
        <v>79</v>
      </c>
      <c r="C18" s="214" t="s">
        <v>80</v>
      </c>
      <c r="D18" s="214" t="s">
        <v>81</v>
      </c>
      <c r="E18" s="184" t="s">
        <v>49</v>
      </c>
      <c r="F18" s="186" t="str">
        <f>VLOOKUP(B18,NomLicenceClub,2,FALSE)</f>
        <v>143826U</v>
      </c>
      <c r="G18" s="185" t="s">
        <v>44</v>
      </c>
      <c r="H18" s="215">
        <v>1</v>
      </c>
      <c r="I18" s="185">
        <v>2022</v>
      </c>
      <c r="J18" s="187">
        <v>0.28899999999999998</v>
      </c>
      <c r="K18" s="216"/>
      <c r="L18" s="216"/>
      <c r="M18" s="216"/>
      <c r="N18" s="217"/>
      <c r="O18" s="218"/>
      <c r="P18" s="191" t="e">
        <f>L18/M18</f>
        <v>#DIV/0!</v>
      </c>
      <c r="Q18" s="219"/>
      <c r="R18" s="219"/>
      <c r="S18" s="219"/>
      <c r="T18" s="220"/>
      <c r="U18" s="221"/>
      <c r="V18" s="193" t="e">
        <f>R18/S18</f>
        <v>#DIV/0!</v>
      </c>
      <c r="W18" s="222"/>
      <c r="X18" s="222"/>
      <c r="Y18" s="222"/>
      <c r="Z18" s="223"/>
      <c r="AA18" s="224"/>
      <c r="AB18" s="195" t="e">
        <f>X18/Y18</f>
        <v>#DIV/0!</v>
      </c>
      <c r="AC18" s="196">
        <f>IF(COUNTA(K18,Q18,W18)&lt;3,SUM(K18,Q18,W18),(SUM(K18,Q18,W18)-MIN(K18,Q18,W18)))</f>
        <v>0</v>
      </c>
      <c r="AD18" s="193" t="e">
        <f>SUM(L18,R18,X18)/SUM(M18,S18,Y18)</f>
        <v>#DIV/0!</v>
      </c>
      <c r="AE18" s="193">
        <f>MAX(N18,T18,Z18)</f>
        <v>0</v>
      </c>
      <c r="AF18" s="197">
        <f>MAX(O18,U18,AA18)</f>
        <v>0</v>
      </c>
    </row>
    <row r="19" spans="1:33" x14ac:dyDescent="0.3">
      <c r="A19" s="183"/>
      <c r="B19" s="184" t="s">
        <v>82</v>
      </c>
      <c r="C19" s="185" t="s">
        <v>83</v>
      </c>
      <c r="D19" s="185" t="s">
        <v>84</v>
      </c>
      <c r="E19" s="184" t="s">
        <v>53</v>
      </c>
      <c r="F19" s="186" t="str">
        <f>VLOOKUP(B19,NomLicenceClub,2,FALSE)</f>
        <v>147796Y</v>
      </c>
      <c r="G19" s="185" t="s">
        <v>57</v>
      </c>
      <c r="H19" s="186">
        <v>1</v>
      </c>
      <c r="I19" s="185">
        <v>2020</v>
      </c>
      <c r="J19" s="187">
        <v>5.8000000000000003E-2</v>
      </c>
      <c r="K19" s="188"/>
      <c r="L19" s="188"/>
      <c r="M19" s="188"/>
      <c r="N19" s="189"/>
      <c r="O19" s="190"/>
      <c r="P19" s="191" t="e">
        <f>L19/M19</f>
        <v>#DIV/0!</v>
      </c>
      <c r="Q19" s="188"/>
      <c r="R19" s="188"/>
      <c r="S19" s="188"/>
      <c r="T19" s="189"/>
      <c r="U19" s="190"/>
      <c r="V19" s="193" t="e">
        <f>R19/S19</f>
        <v>#DIV/0!</v>
      </c>
      <c r="W19" s="188"/>
      <c r="X19" s="188"/>
      <c r="Y19" s="188"/>
      <c r="Z19" s="189"/>
      <c r="AA19" s="190"/>
      <c r="AB19" s="195" t="e">
        <f>X19/Y19</f>
        <v>#DIV/0!</v>
      </c>
      <c r="AC19" s="196">
        <f>IF(COUNTA(K19,Q19,W19)&lt;3,SUM(K19,Q19,W19),(SUM(K19,Q19,W19)-MIN(K19,Q19,W19)))</f>
        <v>0</v>
      </c>
      <c r="AD19" s="193" t="e">
        <f>SUM(L19,R19,X19)/SUM(M19,S19,Y19)</f>
        <v>#DIV/0!</v>
      </c>
      <c r="AE19" s="193">
        <f>MAX(N19,T19,Z19)</f>
        <v>0</v>
      </c>
      <c r="AF19" s="197">
        <f>MAX(O19,U19,AA19)</f>
        <v>0</v>
      </c>
    </row>
    <row r="20" spans="1:33" x14ac:dyDescent="0.3">
      <c r="A20" s="183"/>
      <c r="B20" s="225"/>
      <c r="C20" s="185"/>
      <c r="D20" s="185"/>
      <c r="E20" s="184"/>
      <c r="F20" s="186" t="e">
        <f t="shared" ref="F20:F35" si="0">VLOOKUP(B20,NomLicenceClub,2,FALSE)</f>
        <v>#N/A</v>
      </c>
      <c r="G20" s="185"/>
      <c r="H20" s="186"/>
      <c r="I20" s="185"/>
      <c r="J20" s="187"/>
      <c r="K20" s="188"/>
      <c r="L20" s="188"/>
      <c r="M20" s="188"/>
      <c r="N20" s="189"/>
      <c r="O20" s="190"/>
      <c r="P20" s="191" t="e">
        <f t="shared" ref="P20:P37" si="1">L20/M20</f>
        <v>#DIV/0!</v>
      </c>
      <c r="Q20" s="192"/>
      <c r="R20" s="192"/>
      <c r="S20" s="192"/>
      <c r="T20" s="192"/>
      <c r="U20" s="192"/>
      <c r="V20" s="193" t="e">
        <f t="shared" ref="V20:V37" si="2">R20/S20</f>
        <v>#DIV/0!</v>
      </c>
      <c r="W20" s="194"/>
      <c r="X20" s="195"/>
      <c r="Y20" s="195"/>
      <c r="Z20" s="195"/>
      <c r="AA20" s="195"/>
      <c r="AB20" s="195" t="e">
        <f t="shared" ref="AB20:AB37" si="3">X20/Y20</f>
        <v>#DIV/0!</v>
      </c>
      <c r="AC20" s="196">
        <f t="shared" ref="AC20:AC37" si="4">IF(COUNTA(K20,Q20,W20)&lt;3,SUM(K20,Q20,W20),(SUM(K20,Q20,W20)-MIN(K20,Q20,W20)))</f>
        <v>0</v>
      </c>
      <c r="AD20" s="193" t="e">
        <f t="shared" ref="AD20:AD37" si="5">SUM(L20,R20,X20)/SUM(M20,S20,Y20)</f>
        <v>#DIV/0!</v>
      </c>
      <c r="AE20" s="193">
        <f t="shared" ref="AE20:AF35" si="6">MAX(N20,T20,Z20)</f>
        <v>0</v>
      </c>
      <c r="AF20" s="197">
        <f t="shared" si="6"/>
        <v>0</v>
      </c>
    </row>
    <row r="21" spans="1:33" hidden="1" x14ac:dyDescent="0.3">
      <c r="A21" s="183"/>
      <c r="B21" s="184"/>
      <c r="C21" s="185"/>
      <c r="D21" s="185"/>
      <c r="E21" s="201"/>
      <c r="F21" s="186" t="e">
        <f t="shared" si="0"/>
        <v>#N/A</v>
      </c>
      <c r="G21" s="185"/>
      <c r="H21" s="186"/>
      <c r="I21" s="185"/>
      <c r="J21" s="187"/>
      <c r="K21" s="188"/>
      <c r="L21" s="188"/>
      <c r="M21" s="188"/>
      <c r="N21" s="189"/>
      <c r="O21" s="190"/>
      <c r="P21" s="191" t="e">
        <f t="shared" si="1"/>
        <v>#DIV/0!</v>
      </c>
      <c r="Q21" s="192"/>
      <c r="R21" s="192"/>
      <c r="S21" s="192"/>
      <c r="T21" s="192"/>
      <c r="U21" s="192"/>
      <c r="V21" s="193" t="e">
        <f t="shared" si="2"/>
        <v>#DIV/0!</v>
      </c>
      <c r="W21" s="194"/>
      <c r="X21" s="195"/>
      <c r="Y21" s="195"/>
      <c r="Z21" s="195"/>
      <c r="AA21" s="195"/>
      <c r="AB21" s="195" t="e">
        <f t="shared" si="3"/>
        <v>#DIV/0!</v>
      </c>
      <c r="AC21" s="196">
        <f t="shared" si="4"/>
        <v>0</v>
      </c>
      <c r="AD21" s="193" t="e">
        <f t="shared" si="5"/>
        <v>#DIV/0!</v>
      </c>
      <c r="AE21" s="193">
        <f t="shared" si="6"/>
        <v>0</v>
      </c>
      <c r="AF21" s="197">
        <f t="shared" si="6"/>
        <v>0</v>
      </c>
    </row>
    <row r="22" spans="1:33" hidden="1" x14ac:dyDescent="0.3">
      <c r="A22" s="183"/>
      <c r="B22" s="201"/>
      <c r="C22" s="185"/>
      <c r="D22" s="185"/>
      <c r="E22" s="201"/>
      <c r="F22" s="186" t="e">
        <f t="shared" si="0"/>
        <v>#N/A</v>
      </c>
      <c r="G22" s="185"/>
      <c r="H22" s="186"/>
      <c r="I22" s="185"/>
      <c r="J22" s="187"/>
      <c r="K22" s="188"/>
      <c r="L22" s="188"/>
      <c r="M22" s="188"/>
      <c r="N22" s="189"/>
      <c r="O22" s="190"/>
      <c r="P22" s="191" t="e">
        <f t="shared" si="1"/>
        <v>#DIV/0!</v>
      </c>
      <c r="Q22" s="192"/>
      <c r="R22" s="192"/>
      <c r="S22" s="192"/>
      <c r="T22" s="192"/>
      <c r="U22" s="192"/>
      <c r="V22" s="193" t="e">
        <f t="shared" si="2"/>
        <v>#DIV/0!</v>
      </c>
      <c r="W22" s="194"/>
      <c r="X22" s="195"/>
      <c r="Y22" s="195"/>
      <c r="Z22" s="195"/>
      <c r="AA22" s="195"/>
      <c r="AB22" s="195" t="e">
        <f t="shared" si="3"/>
        <v>#DIV/0!</v>
      </c>
      <c r="AC22" s="196">
        <f t="shared" si="4"/>
        <v>0</v>
      </c>
      <c r="AD22" s="193" t="e">
        <f t="shared" si="5"/>
        <v>#DIV/0!</v>
      </c>
      <c r="AE22" s="193">
        <f t="shared" si="6"/>
        <v>0</v>
      </c>
      <c r="AF22" s="197">
        <f t="shared" si="6"/>
        <v>0</v>
      </c>
    </row>
    <row r="23" spans="1:33" hidden="1" x14ac:dyDescent="0.3">
      <c r="A23" s="183"/>
      <c r="B23" s="184"/>
      <c r="C23" s="185"/>
      <c r="D23" s="185"/>
      <c r="E23" s="184"/>
      <c r="F23" s="186" t="e">
        <f t="shared" ref="F23:F37" si="7">VLOOKUP(B23,NomLicenceClub,2,FALSE)</f>
        <v>#N/A</v>
      </c>
      <c r="G23" s="185"/>
      <c r="H23" s="186"/>
      <c r="I23" s="185"/>
      <c r="J23" s="187"/>
      <c r="K23" s="188"/>
      <c r="L23" s="188"/>
      <c r="M23" s="188"/>
      <c r="N23" s="189"/>
      <c r="O23" s="190"/>
      <c r="P23" s="191" t="e">
        <f t="shared" si="1"/>
        <v>#DIV/0!</v>
      </c>
      <c r="Q23" s="192"/>
      <c r="R23" s="192"/>
      <c r="S23" s="192"/>
      <c r="T23" s="192"/>
      <c r="U23" s="192"/>
      <c r="V23" s="193" t="e">
        <f t="shared" si="2"/>
        <v>#DIV/0!</v>
      </c>
      <c r="W23" s="194"/>
      <c r="X23" s="195"/>
      <c r="Y23" s="195"/>
      <c r="Z23" s="195"/>
      <c r="AA23" s="195"/>
      <c r="AB23" s="195" t="e">
        <f t="shared" si="3"/>
        <v>#DIV/0!</v>
      </c>
      <c r="AC23" s="196">
        <f t="shared" si="4"/>
        <v>0</v>
      </c>
      <c r="AD23" s="193" t="e">
        <f t="shared" si="5"/>
        <v>#DIV/0!</v>
      </c>
      <c r="AE23" s="193">
        <f t="shared" si="6"/>
        <v>0</v>
      </c>
      <c r="AF23" s="197">
        <f t="shared" si="6"/>
        <v>0</v>
      </c>
    </row>
    <row r="24" spans="1:33" hidden="1" x14ac:dyDescent="0.3">
      <c r="A24" s="183"/>
      <c r="B24" s="184"/>
      <c r="C24" s="185"/>
      <c r="D24" s="185"/>
      <c r="E24" s="184"/>
      <c r="F24" s="186" t="e">
        <f t="shared" si="7"/>
        <v>#N/A</v>
      </c>
      <c r="G24" s="185"/>
      <c r="H24" s="186"/>
      <c r="I24" s="185"/>
      <c r="J24" s="187"/>
      <c r="K24" s="188"/>
      <c r="L24" s="188"/>
      <c r="M24" s="188"/>
      <c r="N24" s="189"/>
      <c r="O24" s="190"/>
      <c r="P24" s="191" t="e">
        <f t="shared" si="1"/>
        <v>#DIV/0!</v>
      </c>
      <c r="Q24" s="192"/>
      <c r="R24" s="192"/>
      <c r="S24" s="192"/>
      <c r="T24" s="192"/>
      <c r="U24" s="192"/>
      <c r="V24" s="193" t="e">
        <f t="shared" si="2"/>
        <v>#DIV/0!</v>
      </c>
      <c r="W24" s="194"/>
      <c r="X24" s="195"/>
      <c r="Y24" s="195"/>
      <c r="Z24" s="195"/>
      <c r="AA24" s="195"/>
      <c r="AB24" s="195" t="e">
        <f t="shared" si="3"/>
        <v>#DIV/0!</v>
      </c>
      <c r="AC24" s="196">
        <f t="shared" si="4"/>
        <v>0</v>
      </c>
      <c r="AD24" s="193" t="e">
        <f t="shared" si="5"/>
        <v>#DIV/0!</v>
      </c>
      <c r="AE24" s="193">
        <f t="shared" si="6"/>
        <v>0</v>
      </c>
      <c r="AF24" s="197">
        <f t="shared" si="6"/>
        <v>0</v>
      </c>
    </row>
    <row r="25" spans="1:33" hidden="1" x14ac:dyDescent="0.3">
      <c r="A25" s="183"/>
      <c r="B25" s="184"/>
      <c r="C25" s="185"/>
      <c r="D25" s="185"/>
      <c r="E25" s="184"/>
      <c r="F25" s="186" t="e">
        <f t="shared" si="7"/>
        <v>#N/A</v>
      </c>
      <c r="G25" s="185"/>
      <c r="H25" s="186"/>
      <c r="I25" s="185"/>
      <c r="J25" s="187"/>
      <c r="K25" s="188"/>
      <c r="L25" s="188"/>
      <c r="M25" s="188"/>
      <c r="N25" s="189"/>
      <c r="O25" s="190"/>
      <c r="P25" s="191" t="e">
        <f t="shared" si="1"/>
        <v>#DIV/0!</v>
      </c>
      <c r="Q25" s="192"/>
      <c r="R25" s="192"/>
      <c r="S25" s="192"/>
      <c r="T25" s="192"/>
      <c r="U25" s="192"/>
      <c r="V25" s="193" t="e">
        <f t="shared" si="2"/>
        <v>#DIV/0!</v>
      </c>
      <c r="W25" s="194"/>
      <c r="X25" s="195"/>
      <c r="Y25" s="195"/>
      <c r="Z25" s="195"/>
      <c r="AA25" s="195"/>
      <c r="AB25" s="195" t="e">
        <f t="shared" si="3"/>
        <v>#DIV/0!</v>
      </c>
      <c r="AC25" s="196">
        <f t="shared" si="4"/>
        <v>0</v>
      </c>
      <c r="AD25" s="193" t="e">
        <f t="shared" si="5"/>
        <v>#DIV/0!</v>
      </c>
      <c r="AE25" s="193">
        <f t="shared" si="6"/>
        <v>0</v>
      </c>
      <c r="AF25" s="197">
        <f t="shared" si="6"/>
        <v>0</v>
      </c>
    </row>
    <row r="26" spans="1:33" hidden="1" x14ac:dyDescent="0.3">
      <c r="A26" s="183"/>
      <c r="B26" s="184"/>
      <c r="C26" s="185"/>
      <c r="D26" s="185"/>
      <c r="E26" s="184"/>
      <c r="F26" s="186" t="e">
        <f t="shared" si="7"/>
        <v>#N/A</v>
      </c>
      <c r="G26" s="185"/>
      <c r="H26" s="186"/>
      <c r="I26" s="185"/>
      <c r="J26" s="187"/>
      <c r="K26" s="188"/>
      <c r="L26" s="188"/>
      <c r="M26" s="188"/>
      <c r="N26" s="189"/>
      <c r="O26" s="190"/>
      <c r="P26" s="191" t="e">
        <f t="shared" si="1"/>
        <v>#DIV/0!</v>
      </c>
      <c r="Q26" s="192"/>
      <c r="R26" s="192"/>
      <c r="S26" s="192"/>
      <c r="T26" s="192"/>
      <c r="U26" s="192"/>
      <c r="V26" s="193" t="e">
        <f t="shared" si="2"/>
        <v>#DIV/0!</v>
      </c>
      <c r="W26" s="194"/>
      <c r="X26" s="195"/>
      <c r="Y26" s="195"/>
      <c r="Z26" s="195"/>
      <c r="AA26" s="195"/>
      <c r="AB26" s="195" t="e">
        <f t="shared" si="3"/>
        <v>#DIV/0!</v>
      </c>
      <c r="AC26" s="196">
        <f t="shared" si="4"/>
        <v>0</v>
      </c>
      <c r="AD26" s="193" t="e">
        <f t="shared" si="5"/>
        <v>#DIV/0!</v>
      </c>
      <c r="AE26" s="193">
        <f t="shared" si="6"/>
        <v>0</v>
      </c>
      <c r="AF26" s="197">
        <f t="shared" si="6"/>
        <v>0</v>
      </c>
    </row>
    <row r="27" spans="1:33" hidden="1" x14ac:dyDescent="0.3">
      <c r="A27" s="183"/>
      <c r="B27" s="184"/>
      <c r="C27" s="185"/>
      <c r="D27" s="185"/>
      <c r="E27" s="184"/>
      <c r="F27" s="186" t="e">
        <f t="shared" si="7"/>
        <v>#N/A</v>
      </c>
      <c r="G27" s="185"/>
      <c r="H27" s="186"/>
      <c r="I27" s="185"/>
      <c r="J27" s="187"/>
      <c r="K27" s="188"/>
      <c r="L27" s="188"/>
      <c r="M27" s="188"/>
      <c r="N27" s="189"/>
      <c r="O27" s="190"/>
      <c r="P27" s="191" t="e">
        <f t="shared" si="1"/>
        <v>#DIV/0!</v>
      </c>
      <c r="Q27" s="192"/>
      <c r="R27" s="192"/>
      <c r="S27" s="192"/>
      <c r="T27" s="192"/>
      <c r="U27" s="192"/>
      <c r="V27" s="193" t="e">
        <f t="shared" si="2"/>
        <v>#DIV/0!</v>
      </c>
      <c r="W27" s="194"/>
      <c r="X27" s="195"/>
      <c r="Y27" s="195"/>
      <c r="Z27" s="195"/>
      <c r="AA27" s="195"/>
      <c r="AB27" s="195" t="e">
        <f t="shared" si="3"/>
        <v>#DIV/0!</v>
      </c>
      <c r="AC27" s="196">
        <f t="shared" si="4"/>
        <v>0</v>
      </c>
      <c r="AD27" s="193" t="e">
        <f t="shared" si="5"/>
        <v>#DIV/0!</v>
      </c>
      <c r="AE27" s="193">
        <f t="shared" si="6"/>
        <v>0</v>
      </c>
      <c r="AF27" s="197">
        <f t="shared" si="6"/>
        <v>0</v>
      </c>
    </row>
    <row r="28" spans="1:33" hidden="1" x14ac:dyDescent="0.3">
      <c r="A28" s="183"/>
      <c r="B28" s="184"/>
      <c r="C28" s="185"/>
      <c r="D28" s="185"/>
      <c r="E28" s="184"/>
      <c r="F28" s="186" t="e">
        <f t="shared" si="7"/>
        <v>#N/A</v>
      </c>
      <c r="G28" s="185"/>
      <c r="H28" s="186"/>
      <c r="I28" s="185"/>
      <c r="J28" s="187"/>
      <c r="K28" s="188"/>
      <c r="L28" s="188"/>
      <c r="M28" s="188"/>
      <c r="N28" s="189"/>
      <c r="O28" s="190"/>
      <c r="P28" s="191" t="e">
        <f t="shared" si="1"/>
        <v>#DIV/0!</v>
      </c>
      <c r="Q28" s="192"/>
      <c r="R28" s="192"/>
      <c r="S28" s="192"/>
      <c r="T28" s="192"/>
      <c r="U28" s="192"/>
      <c r="V28" s="193" t="e">
        <f t="shared" si="2"/>
        <v>#DIV/0!</v>
      </c>
      <c r="W28" s="194"/>
      <c r="X28" s="195"/>
      <c r="Y28" s="195"/>
      <c r="Z28" s="195"/>
      <c r="AA28" s="195"/>
      <c r="AB28" s="195" t="e">
        <f t="shared" si="3"/>
        <v>#DIV/0!</v>
      </c>
      <c r="AC28" s="196">
        <f t="shared" si="4"/>
        <v>0</v>
      </c>
      <c r="AD28" s="193" t="e">
        <f t="shared" si="5"/>
        <v>#DIV/0!</v>
      </c>
      <c r="AE28" s="193">
        <f t="shared" si="6"/>
        <v>0</v>
      </c>
      <c r="AF28" s="197">
        <f t="shared" si="6"/>
        <v>0</v>
      </c>
    </row>
    <row r="29" spans="1:33" hidden="1" x14ac:dyDescent="0.3">
      <c r="A29" s="183"/>
      <c r="B29" s="184"/>
      <c r="C29" s="185"/>
      <c r="D29" s="185"/>
      <c r="E29" s="184"/>
      <c r="F29" s="186" t="e">
        <f t="shared" si="7"/>
        <v>#N/A</v>
      </c>
      <c r="G29" s="185"/>
      <c r="H29" s="186"/>
      <c r="I29" s="185"/>
      <c r="J29" s="187"/>
      <c r="K29" s="188"/>
      <c r="L29" s="188"/>
      <c r="M29" s="188"/>
      <c r="N29" s="189"/>
      <c r="O29" s="190"/>
      <c r="P29" s="191" t="e">
        <f t="shared" si="1"/>
        <v>#DIV/0!</v>
      </c>
      <c r="Q29" s="192"/>
      <c r="R29" s="192"/>
      <c r="S29" s="192"/>
      <c r="T29" s="192"/>
      <c r="U29" s="192"/>
      <c r="V29" s="193" t="e">
        <f t="shared" si="2"/>
        <v>#DIV/0!</v>
      </c>
      <c r="W29" s="194"/>
      <c r="X29" s="195"/>
      <c r="Y29" s="195"/>
      <c r="Z29" s="195"/>
      <c r="AA29" s="195"/>
      <c r="AB29" s="195" t="e">
        <f t="shared" si="3"/>
        <v>#DIV/0!</v>
      </c>
      <c r="AC29" s="196">
        <f t="shared" si="4"/>
        <v>0</v>
      </c>
      <c r="AD29" s="193" t="e">
        <f t="shared" si="5"/>
        <v>#DIV/0!</v>
      </c>
      <c r="AE29" s="193">
        <f t="shared" si="6"/>
        <v>0</v>
      </c>
      <c r="AF29" s="197">
        <f t="shared" si="6"/>
        <v>0</v>
      </c>
    </row>
    <row r="30" spans="1:33" hidden="1" x14ac:dyDescent="0.3">
      <c r="A30" s="183"/>
      <c r="B30" s="184"/>
      <c r="C30" s="185"/>
      <c r="D30" s="185"/>
      <c r="E30" s="184"/>
      <c r="F30" s="186" t="e">
        <f t="shared" si="7"/>
        <v>#N/A</v>
      </c>
      <c r="G30" s="185"/>
      <c r="H30" s="186"/>
      <c r="I30" s="185"/>
      <c r="J30" s="187"/>
      <c r="K30" s="188"/>
      <c r="L30" s="188"/>
      <c r="M30" s="188"/>
      <c r="N30" s="189"/>
      <c r="O30" s="190"/>
      <c r="P30" s="191" t="e">
        <f t="shared" si="1"/>
        <v>#DIV/0!</v>
      </c>
      <c r="Q30" s="192"/>
      <c r="R30" s="192"/>
      <c r="S30" s="192"/>
      <c r="T30" s="192"/>
      <c r="U30" s="192"/>
      <c r="V30" s="193" t="e">
        <f t="shared" si="2"/>
        <v>#DIV/0!</v>
      </c>
      <c r="W30" s="194"/>
      <c r="X30" s="195"/>
      <c r="Y30" s="195"/>
      <c r="Z30" s="195"/>
      <c r="AA30" s="195"/>
      <c r="AB30" s="195" t="e">
        <f t="shared" si="3"/>
        <v>#DIV/0!</v>
      </c>
      <c r="AC30" s="196">
        <f t="shared" si="4"/>
        <v>0</v>
      </c>
      <c r="AD30" s="193" t="e">
        <f t="shared" si="5"/>
        <v>#DIV/0!</v>
      </c>
      <c r="AE30" s="193">
        <f t="shared" si="6"/>
        <v>0</v>
      </c>
      <c r="AF30" s="197">
        <f t="shared" si="6"/>
        <v>0</v>
      </c>
    </row>
    <row r="31" spans="1:33" hidden="1" x14ac:dyDescent="0.3">
      <c r="A31" s="183"/>
      <c r="B31" s="184"/>
      <c r="C31" s="185"/>
      <c r="D31" s="185"/>
      <c r="E31" s="184"/>
      <c r="F31" s="186" t="e">
        <f t="shared" si="7"/>
        <v>#N/A</v>
      </c>
      <c r="G31" s="185"/>
      <c r="H31" s="186"/>
      <c r="I31" s="185"/>
      <c r="J31" s="187"/>
      <c r="K31" s="188"/>
      <c r="L31" s="188"/>
      <c r="M31" s="188"/>
      <c r="N31" s="189"/>
      <c r="O31" s="190"/>
      <c r="P31" s="191" t="e">
        <f t="shared" si="1"/>
        <v>#DIV/0!</v>
      </c>
      <c r="Q31" s="192"/>
      <c r="R31" s="192"/>
      <c r="S31" s="192"/>
      <c r="T31" s="192"/>
      <c r="U31" s="192"/>
      <c r="V31" s="193" t="e">
        <f t="shared" si="2"/>
        <v>#DIV/0!</v>
      </c>
      <c r="W31" s="194"/>
      <c r="X31" s="195"/>
      <c r="Y31" s="195"/>
      <c r="Z31" s="195"/>
      <c r="AA31" s="195"/>
      <c r="AB31" s="195" t="e">
        <f t="shared" si="3"/>
        <v>#DIV/0!</v>
      </c>
      <c r="AC31" s="196">
        <f t="shared" si="4"/>
        <v>0</v>
      </c>
      <c r="AD31" s="193" t="e">
        <f t="shared" si="5"/>
        <v>#DIV/0!</v>
      </c>
      <c r="AE31" s="193">
        <f t="shared" si="6"/>
        <v>0</v>
      </c>
      <c r="AF31" s="197">
        <f t="shared" si="6"/>
        <v>0</v>
      </c>
    </row>
    <row r="32" spans="1:33" hidden="1" x14ac:dyDescent="0.3">
      <c r="A32" s="183"/>
      <c r="B32" s="184"/>
      <c r="C32" s="185"/>
      <c r="D32" s="185"/>
      <c r="E32" s="184"/>
      <c r="F32" s="186" t="e">
        <f t="shared" si="7"/>
        <v>#N/A</v>
      </c>
      <c r="G32" s="185"/>
      <c r="H32" s="186"/>
      <c r="I32" s="185"/>
      <c r="J32" s="187"/>
      <c r="K32" s="188"/>
      <c r="L32" s="188"/>
      <c r="M32" s="188"/>
      <c r="N32" s="189"/>
      <c r="O32" s="190"/>
      <c r="P32" s="191" t="e">
        <f t="shared" si="1"/>
        <v>#DIV/0!</v>
      </c>
      <c r="Q32" s="192"/>
      <c r="R32" s="192"/>
      <c r="S32" s="192"/>
      <c r="T32" s="192"/>
      <c r="U32" s="192"/>
      <c r="V32" s="193" t="e">
        <f t="shared" si="2"/>
        <v>#DIV/0!</v>
      </c>
      <c r="W32" s="194"/>
      <c r="X32" s="195"/>
      <c r="Y32" s="195"/>
      <c r="Z32" s="195"/>
      <c r="AA32" s="195"/>
      <c r="AB32" s="195" t="e">
        <f t="shared" si="3"/>
        <v>#DIV/0!</v>
      </c>
      <c r="AC32" s="196">
        <f t="shared" si="4"/>
        <v>0</v>
      </c>
      <c r="AD32" s="193" t="e">
        <f t="shared" si="5"/>
        <v>#DIV/0!</v>
      </c>
      <c r="AE32" s="193">
        <f t="shared" si="6"/>
        <v>0</v>
      </c>
      <c r="AF32" s="197">
        <f t="shared" si="6"/>
        <v>0</v>
      </c>
    </row>
    <row r="33" spans="1:32" hidden="1" x14ac:dyDescent="0.3">
      <c r="A33" s="183"/>
      <c r="B33" s="184"/>
      <c r="C33" s="185"/>
      <c r="D33" s="185"/>
      <c r="E33" s="184"/>
      <c r="F33" s="186" t="e">
        <f t="shared" si="7"/>
        <v>#N/A</v>
      </c>
      <c r="G33" s="185"/>
      <c r="H33" s="186"/>
      <c r="I33" s="185"/>
      <c r="J33" s="187"/>
      <c r="K33" s="188"/>
      <c r="L33" s="188"/>
      <c r="M33" s="188"/>
      <c r="N33" s="189"/>
      <c r="O33" s="190"/>
      <c r="P33" s="191" t="e">
        <f t="shared" si="1"/>
        <v>#DIV/0!</v>
      </c>
      <c r="Q33" s="192"/>
      <c r="R33" s="192"/>
      <c r="S33" s="192"/>
      <c r="T33" s="192"/>
      <c r="U33" s="192"/>
      <c r="V33" s="193" t="e">
        <f t="shared" si="2"/>
        <v>#DIV/0!</v>
      </c>
      <c r="W33" s="194"/>
      <c r="X33" s="195"/>
      <c r="Y33" s="195"/>
      <c r="Z33" s="195"/>
      <c r="AA33" s="195"/>
      <c r="AB33" s="195" t="e">
        <f t="shared" si="3"/>
        <v>#DIV/0!</v>
      </c>
      <c r="AC33" s="196">
        <f t="shared" si="4"/>
        <v>0</v>
      </c>
      <c r="AD33" s="193" t="e">
        <f t="shared" si="5"/>
        <v>#DIV/0!</v>
      </c>
      <c r="AE33" s="193">
        <f t="shared" si="6"/>
        <v>0</v>
      </c>
      <c r="AF33" s="197">
        <f t="shared" si="6"/>
        <v>0</v>
      </c>
    </row>
    <row r="34" spans="1:32" hidden="1" x14ac:dyDescent="0.3">
      <c r="A34" s="183"/>
      <c r="B34" s="184"/>
      <c r="C34" s="185"/>
      <c r="D34" s="185"/>
      <c r="E34" s="184"/>
      <c r="F34" s="186" t="e">
        <f t="shared" si="7"/>
        <v>#N/A</v>
      </c>
      <c r="G34" s="185"/>
      <c r="H34" s="186"/>
      <c r="I34" s="185"/>
      <c r="J34" s="187"/>
      <c r="K34" s="188"/>
      <c r="L34" s="188"/>
      <c r="M34" s="188"/>
      <c r="N34" s="189"/>
      <c r="O34" s="190"/>
      <c r="P34" s="191" t="e">
        <f t="shared" si="1"/>
        <v>#DIV/0!</v>
      </c>
      <c r="Q34" s="192"/>
      <c r="R34" s="192"/>
      <c r="S34" s="192"/>
      <c r="T34" s="192"/>
      <c r="U34" s="192"/>
      <c r="V34" s="193" t="e">
        <f t="shared" si="2"/>
        <v>#DIV/0!</v>
      </c>
      <c r="W34" s="194"/>
      <c r="X34" s="195"/>
      <c r="Y34" s="195"/>
      <c r="Z34" s="195"/>
      <c r="AA34" s="195"/>
      <c r="AB34" s="195" t="e">
        <f t="shared" si="3"/>
        <v>#DIV/0!</v>
      </c>
      <c r="AC34" s="196">
        <f t="shared" si="4"/>
        <v>0</v>
      </c>
      <c r="AD34" s="193" t="e">
        <f t="shared" si="5"/>
        <v>#DIV/0!</v>
      </c>
      <c r="AE34" s="193">
        <f t="shared" si="6"/>
        <v>0</v>
      </c>
      <c r="AF34" s="197">
        <f t="shared" si="6"/>
        <v>0</v>
      </c>
    </row>
    <row r="35" spans="1:32" hidden="1" x14ac:dyDescent="0.3">
      <c r="A35" s="226"/>
      <c r="B35" s="184"/>
      <c r="C35" s="185"/>
      <c r="D35" s="185"/>
      <c r="E35" s="184"/>
      <c r="F35" s="186" t="e">
        <f t="shared" si="7"/>
        <v>#N/A</v>
      </c>
      <c r="G35" s="185"/>
      <c r="H35" s="186"/>
      <c r="I35" s="185"/>
      <c r="J35" s="187"/>
      <c r="K35" s="188"/>
      <c r="L35" s="188"/>
      <c r="M35" s="188"/>
      <c r="N35" s="189"/>
      <c r="O35" s="190"/>
      <c r="P35" s="191" t="e">
        <f t="shared" si="1"/>
        <v>#DIV/0!</v>
      </c>
      <c r="Q35" s="192"/>
      <c r="R35" s="192"/>
      <c r="S35" s="192"/>
      <c r="T35" s="192"/>
      <c r="U35" s="192"/>
      <c r="V35" s="193" t="e">
        <f t="shared" si="2"/>
        <v>#DIV/0!</v>
      </c>
      <c r="W35" s="194"/>
      <c r="X35" s="195"/>
      <c r="Y35" s="195"/>
      <c r="Z35" s="195"/>
      <c r="AA35" s="195"/>
      <c r="AB35" s="195" t="e">
        <f t="shared" si="3"/>
        <v>#DIV/0!</v>
      </c>
      <c r="AC35" s="196">
        <f t="shared" si="4"/>
        <v>0</v>
      </c>
      <c r="AD35" s="193" t="e">
        <f t="shared" si="5"/>
        <v>#DIV/0!</v>
      </c>
      <c r="AE35" s="193">
        <f t="shared" si="6"/>
        <v>0</v>
      </c>
      <c r="AF35" s="197">
        <f t="shared" si="6"/>
        <v>0</v>
      </c>
    </row>
    <row r="36" spans="1:32" hidden="1" x14ac:dyDescent="0.3">
      <c r="A36" s="226"/>
      <c r="B36" s="184"/>
      <c r="C36" s="185"/>
      <c r="D36" s="185"/>
      <c r="E36" s="184"/>
      <c r="F36" s="186" t="e">
        <f t="shared" si="7"/>
        <v>#N/A</v>
      </c>
      <c r="G36" s="185"/>
      <c r="H36" s="186"/>
      <c r="I36" s="185"/>
      <c r="J36" s="187"/>
      <c r="K36" s="188"/>
      <c r="L36" s="188"/>
      <c r="M36" s="188"/>
      <c r="N36" s="189"/>
      <c r="O36" s="190"/>
      <c r="P36" s="191" t="e">
        <f t="shared" si="1"/>
        <v>#DIV/0!</v>
      </c>
      <c r="Q36" s="192"/>
      <c r="R36" s="192"/>
      <c r="S36" s="192"/>
      <c r="T36" s="192"/>
      <c r="U36" s="192"/>
      <c r="V36" s="193" t="e">
        <f t="shared" si="2"/>
        <v>#DIV/0!</v>
      </c>
      <c r="W36" s="194"/>
      <c r="X36" s="195"/>
      <c r="Y36" s="195"/>
      <c r="Z36" s="195"/>
      <c r="AA36" s="195"/>
      <c r="AB36" s="195" t="e">
        <f t="shared" si="3"/>
        <v>#DIV/0!</v>
      </c>
      <c r="AC36" s="196">
        <f t="shared" si="4"/>
        <v>0</v>
      </c>
      <c r="AD36" s="193" t="e">
        <f t="shared" si="5"/>
        <v>#DIV/0!</v>
      </c>
      <c r="AE36" s="193">
        <f t="shared" ref="AE36:AF50" si="8">MAX(N36,T36,Z36)</f>
        <v>0</v>
      </c>
      <c r="AF36" s="197">
        <f t="shared" si="8"/>
        <v>0</v>
      </c>
    </row>
    <row r="37" spans="1:32" x14ac:dyDescent="0.3">
      <c r="A37" s="226"/>
      <c r="B37" s="184"/>
      <c r="C37" s="185"/>
      <c r="D37" s="185"/>
      <c r="E37" s="184"/>
      <c r="F37" s="186" t="e">
        <f t="shared" si="7"/>
        <v>#N/A</v>
      </c>
      <c r="G37" s="185"/>
      <c r="H37" s="186"/>
      <c r="I37" s="185"/>
      <c r="J37" s="187"/>
      <c r="K37" s="188"/>
      <c r="L37" s="188"/>
      <c r="M37" s="188"/>
      <c r="N37" s="189"/>
      <c r="O37" s="190"/>
      <c r="P37" s="191" t="e">
        <f t="shared" si="1"/>
        <v>#DIV/0!</v>
      </c>
      <c r="Q37" s="192"/>
      <c r="R37" s="192"/>
      <c r="S37" s="192"/>
      <c r="T37" s="192"/>
      <c r="U37" s="192"/>
      <c r="V37" s="193" t="e">
        <f t="shared" si="2"/>
        <v>#DIV/0!</v>
      </c>
      <c r="W37" s="194"/>
      <c r="X37" s="195"/>
      <c r="Y37" s="195"/>
      <c r="Z37" s="195"/>
      <c r="AA37" s="195"/>
      <c r="AB37" s="195" t="e">
        <f t="shared" si="3"/>
        <v>#DIV/0!</v>
      </c>
      <c r="AC37" s="196">
        <f t="shared" si="4"/>
        <v>0</v>
      </c>
      <c r="AD37" s="193" t="e">
        <f t="shared" si="5"/>
        <v>#DIV/0!</v>
      </c>
      <c r="AE37" s="193">
        <f t="shared" si="8"/>
        <v>0</v>
      </c>
      <c r="AF37" s="197">
        <f t="shared" si="8"/>
        <v>0</v>
      </c>
    </row>
    <row r="39" spans="1:32" x14ac:dyDescent="0.3">
      <c r="E39" s="227"/>
      <c r="F39" s="227"/>
      <c r="G39" s="227"/>
      <c r="H39" s="227"/>
      <c r="I39" s="227"/>
      <c r="J39" s="227"/>
      <c r="K39" s="227"/>
      <c r="L39" s="227"/>
      <c r="M39" s="227"/>
      <c r="N39" s="227"/>
      <c r="O39" s="227"/>
      <c r="P39" s="227"/>
      <c r="Q39" s="227"/>
    </row>
    <row r="40" spans="1:32" x14ac:dyDescent="0.3">
      <c r="E40" s="227"/>
      <c r="F40" s="227"/>
      <c r="G40" s="227"/>
      <c r="H40" s="227"/>
      <c r="I40" s="227"/>
      <c r="J40" s="227"/>
      <c r="K40" s="227"/>
      <c r="L40" s="227"/>
      <c r="M40" s="227"/>
      <c r="N40" s="227"/>
      <c r="O40" s="227"/>
      <c r="P40" s="227"/>
      <c r="Q40" s="227"/>
    </row>
    <row r="41" spans="1:32" x14ac:dyDescent="0.3">
      <c r="E41" s="227"/>
      <c r="F41" s="227"/>
      <c r="G41" s="227"/>
      <c r="H41" s="227"/>
      <c r="I41" s="227"/>
      <c r="J41" s="227"/>
      <c r="K41" s="227"/>
      <c r="L41" s="227"/>
      <c r="M41" s="227"/>
      <c r="N41" s="227"/>
      <c r="O41" s="227"/>
      <c r="P41" s="227"/>
      <c r="Q41" s="227"/>
    </row>
    <row r="42" spans="1:32" x14ac:dyDescent="0.3">
      <c r="E42" s="227"/>
      <c r="F42" s="227"/>
      <c r="G42" s="227"/>
      <c r="H42" s="227"/>
      <c r="I42" s="227"/>
      <c r="J42" s="227"/>
      <c r="K42" s="227"/>
      <c r="L42" s="227"/>
      <c r="M42" s="227"/>
      <c r="N42" s="227"/>
      <c r="O42" s="227"/>
      <c r="P42" s="227"/>
      <c r="Q42" s="227"/>
    </row>
    <row r="43" spans="1:32" x14ac:dyDescent="0.3">
      <c r="E43" s="227"/>
      <c r="F43" s="227"/>
      <c r="G43" s="227"/>
      <c r="H43" s="227"/>
      <c r="I43" s="227"/>
      <c r="J43" s="227"/>
      <c r="K43" s="227"/>
      <c r="L43" s="227"/>
      <c r="M43" s="227"/>
      <c r="N43" s="227"/>
      <c r="O43" s="227"/>
      <c r="P43" s="227"/>
    </row>
    <row r="52" spans="4:4" x14ac:dyDescent="0.3">
      <c r="D52" s="169" t="s">
        <v>85</v>
      </c>
    </row>
    <row r="53" spans="4:4" x14ac:dyDescent="0.3">
      <c r="D53" s="169" t="s">
        <v>86</v>
      </c>
    </row>
    <row r="54" spans="4:4" x14ac:dyDescent="0.3">
      <c r="D54" s="169" t="s">
        <v>87</v>
      </c>
    </row>
    <row r="55" spans="4:4" x14ac:dyDescent="0.3">
      <c r="D55" s="169" t="s">
        <v>88</v>
      </c>
    </row>
    <row r="56" spans="4:4" x14ac:dyDescent="0.3">
      <c r="D56" s="169" t="s">
        <v>89</v>
      </c>
    </row>
    <row r="81" spans="1:132" s="228" customFormat="1" x14ac:dyDescent="0.3">
      <c r="A81" s="1"/>
      <c r="B81" s="1"/>
      <c r="C81" s="169"/>
      <c r="D81" s="169"/>
      <c r="E81" s="1"/>
      <c r="F81" s="1"/>
      <c r="G81" s="1"/>
      <c r="H81" s="1"/>
      <c r="I81" s="1"/>
      <c r="J81" s="1"/>
      <c r="K81" s="2"/>
      <c r="L81" s="2"/>
      <c r="M81" s="2"/>
      <c r="N81" s="170"/>
      <c r="O81" s="2"/>
      <c r="P81" s="2"/>
      <c r="Q81" s="2"/>
      <c r="R81" s="170"/>
      <c r="S81" s="2"/>
      <c r="T81" s="2"/>
      <c r="U81" s="2"/>
      <c r="V81" s="170"/>
      <c r="W81" s="1"/>
      <c r="X81" s="170"/>
      <c r="Y81" s="1"/>
      <c r="Z81" s="1"/>
      <c r="AA81" s="1"/>
      <c r="AB81" s="1"/>
      <c r="AC81" s="1"/>
      <c r="AD81" s="1"/>
      <c r="AE81" s="1"/>
      <c r="AF81" s="1"/>
      <c r="AG81" s="1"/>
      <c r="AH81" s="1"/>
      <c r="AI81" s="1"/>
      <c r="AJ81" s="1"/>
      <c r="AK81" s="1"/>
      <c r="AL81" s="1"/>
      <c r="AM81" s="1"/>
      <c r="AN81" s="1"/>
      <c r="BS81" s="229"/>
      <c r="BU81" s="230"/>
      <c r="BV81" s="231"/>
      <c r="BW81" s="231"/>
      <c r="BX81" s="232"/>
      <c r="BY81" s="233"/>
      <c r="BZ81" s="234"/>
      <c r="CA81" s="232"/>
      <c r="CB81" s="235"/>
      <c r="CC81" s="235"/>
      <c r="CD81" s="235"/>
      <c r="CE81" s="235"/>
      <c r="CF81" s="235"/>
      <c r="CG81" s="235"/>
      <c r="CH81" s="235"/>
      <c r="CI81" s="235"/>
      <c r="CJ81" s="235"/>
      <c r="CK81" s="235"/>
      <c r="CL81" s="235"/>
      <c r="CM81" s="235"/>
      <c r="CN81" s="235"/>
      <c r="CO81" s="235"/>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9"/>
      <c r="BT82" s="228"/>
      <c r="BU82" s="235"/>
      <c r="BV82" s="235"/>
      <c r="BW82" s="235"/>
      <c r="BX82" s="235"/>
      <c r="BY82" s="236"/>
      <c r="BZ82" s="228"/>
      <c r="CA82" s="235"/>
      <c r="CB82" s="235"/>
      <c r="CC82" s="235"/>
      <c r="CD82" s="235"/>
      <c r="CE82" s="235"/>
      <c r="CF82" s="235"/>
      <c r="CG82" s="235"/>
      <c r="CH82" s="235"/>
      <c r="CI82" s="235"/>
      <c r="CJ82" s="235"/>
      <c r="CK82" s="235"/>
      <c r="CL82" s="235"/>
      <c r="CM82" s="235"/>
      <c r="CN82" s="235"/>
      <c r="CO82" s="235"/>
      <c r="CP82" s="228"/>
      <c r="CQ82" s="228"/>
      <c r="CR82" s="228"/>
      <c r="CS82" s="228"/>
      <c r="CT82" s="228"/>
      <c r="CU82" s="228"/>
      <c r="CV82" s="228"/>
      <c r="CW82" s="228"/>
      <c r="CX82" s="228"/>
      <c r="CY82" s="228"/>
      <c r="CZ82" s="228"/>
      <c r="DA82" s="228"/>
    </row>
    <row r="83" spans="1:132" x14ac:dyDescent="0.3">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37"/>
      <c r="BT83" s="228"/>
      <c r="BU83" s="228"/>
      <c r="BV83" s="228"/>
      <c r="BW83" s="228"/>
      <c r="BX83" s="228"/>
      <c r="BY83" s="228"/>
      <c r="BZ83" s="228"/>
      <c r="CA83" s="235"/>
      <c r="CB83" s="235"/>
      <c r="CC83" s="235"/>
      <c r="CD83" s="235"/>
      <c r="CE83" s="235"/>
      <c r="CF83" s="235"/>
      <c r="CG83" s="235"/>
      <c r="CH83" s="235"/>
      <c r="CI83" s="235"/>
      <c r="CJ83" s="235"/>
      <c r="CK83" s="235"/>
      <c r="CL83" s="235"/>
      <c r="CM83" s="235"/>
      <c r="CN83" s="228"/>
      <c r="CO83" s="228"/>
      <c r="CP83" s="228"/>
      <c r="CQ83" s="228"/>
      <c r="CR83" s="228"/>
      <c r="CS83" s="228"/>
      <c r="CT83" s="228"/>
      <c r="CU83" s="228"/>
      <c r="CV83" s="228"/>
      <c r="CW83" s="228"/>
      <c r="CX83" s="228"/>
      <c r="CY83" s="228"/>
      <c r="CZ83" s="228"/>
      <c r="DA83" s="228"/>
    </row>
    <row r="84" spans="1:132" x14ac:dyDescent="0.3">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37"/>
      <c r="BT84" s="228"/>
      <c r="BU84" s="228"/>
      <c r="BV84" s="228"/>
      <c r="BW84" s="228"/>
      <c r="BX84" s="228"/>
      <c r="BY84" s="228"/>
      <c r="BZ84" s="228"/>
      <c r="CA84" s="237"/>
      <c r="CB84" s="237"/>
      <c r="CC84" s="235"/>
      <c r="CD84" s="238"/>
      <c r="CE84" s="238"/>
      <c r="CF84" s="238"/>
      <c r="CG84" s="228"/>
      <c r="CH84" s="228"/>
      <c r="CI84" s="228"/>
      <c r="CJ84" s="228"/>
      <c r="CK84" s="228"/>
      <c r="CL84" s="228"/>
      <c r="CM84" s="228"/>
      <c r="CN84" s="228"/>
      <c r="CO84" s="228"/>
      <c r="CP84" s="228"/>
      <c r="CQ84" s="228"/>
      <c r="CR84" s="228"/>
      <c r="CS84" s="228"/>
      <c r="CT84" s="228"/>
      <c r="CU84" s="228"/>
      <c r="CV84" s="228"/>
      <c r="CW84" s="228"/>
      <c r="CX84" s="228"/>
      <c r="CY84" s="228"/>
      <c r="CZ84" s="228"/>
      <c r="DA84" s="228"/>
    </row>
    <row r="85" spans="1:132" x14ac:dyDescent="0.3">
      <c r="AO85" s="228"/>
      <c r="AP85" s="228"/>
      <c r="AQ85" s="228"/>
      <c r="AR85" s="228"/>
      <c r="AS85" s="228"/>
      <c r="AT85" s="228"/>
      <c r="AU85" s="228"/>
      <c r="AV85" s="228"/>
      <c r="AW85" s="228"/>
      <c r="AX85" s="228"/>
      <c r="AY85" s="228"/>
      <c r="AZ85" s="228"/>
      <c r="BA85" s="228"/>
      <c r="BB85" s="228" t="s">
        <v>90</v>
      </c>
      <c r="BC85" s="228"/>
      <c r="BD85" s="228"/>
      <c r="BE85" s="228"/>
      <c r="BF85" s="228"/>
      <c r="BG85" s="228"/>
      <c r="BH85" s="228"/>
      <c r="BI85" s="228"/>
      <c r="BJ85" s="228"/>
      <c r="BK85" s="228"/>
      <c r="BL85" s="228"/>
      <c r="BM85" s="228"/>
      <c r="BN85" s="228"/>
      <c r="BO85" s="228"/>
      <c r="BP85" s="228"/>
      <c r="BQ85" s="228"/>
      <c r="BR85" s="228"/>
      <c r="BS85" s="237"/>
      <c r="BT85" s="228"/>
      <c r="BU85" s="228"/>
      <c r="BV85" s="228"/>
      <c r="BW85" s="228"/>
      <c r="BX85" s="228"/>
      <c r="BY85" s="228"/>
      <c r="BZ85" s="228"/>
      <c r="CA85" s="237"/>
      <c r="CB85" s="237"/>
      <c r="CC85" s="235"/>
      <c r="CD85" s="237"/>
      <c r="CE85" s="237"/>
      <c r="CF85" s="237"/>
      <c r="CG85" s="228"/>
      <c r="CH85" s="228"/>
      <c r="CI85" s="228"/>
      <c r="CJ85" s="228"/>
      <c r="CK85" s="228"/>
      <c r="CL85" s="228"/>
      <c r="CM85" s="228"/>
      <c r="CN85" s="228"/>
      <c r="CO85" s="228"/>
      <c r="CP85" s="228"/>
      <c r="CQ85" s="228"/>
      <c r="CR85" s="228"/>
      <c r="CS85" s="228"/>
      <c r="CT85" s="228"/>
      <c r="CU85" s="228"/>
      <c r="CV85" s="228"/>
      <c r="CW85" s="228"/>
      <c r="CX85" s="228"/>
      <c r="CY85" s="228"/>
      <c r="CZ85" s="228"/>
      <c r="DA85" s="228"/>
    </row>
    <row r="86" spans="1:132" ht="21" customHeight="1" x14ac:dyDescent="0.3">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37"/>
      <c r="BT86" s="228"/>
      <c r="BU86" s="228"/>
      <c r="BV86" s="228"/>
      <c r="BW86" s="228"/>
      <c r="BX86" s="228"/>
      <c r="BY86" s="228"/>
      <c r="BZ86" s="228"/>
      <c r="CA86" s="237"/>
      <c r="CB86" s="237"/>
      <c r="CC86" s="235"/>
      <c r="CD86" s="237"/>
      <c r="CE86" s="237"/>
      <c r="CF86" s="237"/>
      <c r="CG86" s="228"/>
      <c r="CH86" s="228"/>
      <c r="CI86" s="228"/>
      <c r="CJ86" s="228"/>
      <c r="CK86" s="228"/>
      <c r="CL86" s="228"/>
      <c r="CM86" s="228"/>
      <c r="CN86" s="228"/>
      <c r="CO86" s="228"/>
      <c r="CP86" s="228"/>
      <c r="CQ86" s="228"/>
      <c r="CR86" s="228"/>
      <c r="CS86" s="228"/>
      <c r="CT86" s="228"/>
      <c r="CU86" s="228"/>
      <c r="CV86" s="228"/>
      <c r="CW86" s="228"/>
      <c r="CX86" s="228"/>
      <c r="CY86" s="228"/>
      <c r="CZ86" s="228"/>
      <c r="DA86" s="228"/>
    </row>
    <row r="87" spans="1:132" ht="31.5" customHeight="1" x14ac:dyDescent="0.3">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37"/>
      <c r="BT87" s="228"/>
      <c r="BU87" s="228"/>
      <c r="BV87" s="228"/>
      <c r="BW87" s="228"/>
      <c r="BX87" s="228"/>
      <c r="BY87" s="228"/>
      <c r="BZ87" s="228"/>
      <c r="CA87" s="237"/>
      <c r="CB87" s="237"/>
      <c r="CC87" s="235"/>
      <c r="CD87" s="228"/>
      <c r="CE87" s="228"/>
      <c r="CF87" s="228"/>
      <c r="CG87" s="228"/>
      <c r="CH87" s="228"/>
      <c r="CI87" s="228"/>
      <c r="CJ87" s="228"/>
      <c r="CK87" s="228"/>
      <c r="CL87" s="228"/>
      <c r="CM87" s="228"/>
      <c r="CN87" s="228"/>
      <c r="CO87" s="228"/>
      <c r="CP87" s="228"/>
      <c r="CQ87" s="228"/>
      <c r="CR87" s="228" t="s">
        <v>23</v>
      </c>
      <c r="CS87" s="228"/>
      <c r="CT87" s="228"/>
      <c r="CU87" s="228"/>
      <c r="CV87" s="228"/>
      <c r="CW87" s="228"/>
      <c r="CX87" s="228"/>
      <c r="CY87" s="228"/>
      <c r="CZ87" s="228"/>
      <c r="DA87" s="228"/>
    </row>
    <row r="88" spans="1:132" ht="25.5" customHeight="1" x14ac:dyDescent="0.3">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37"/>
      <c r="BT88" s="228"/>
      <c r="BU88" s="228"/>
      <c r="BV88" s="228"/>
      <c r="BW88" s="228"/>
      <c r="BX88" s="228"/>
      <c r="BY88" s="228"/>
      <c r="BZ88" s="228"/>
      <c r="CA88" s="237"/>
      <c r="CB88" s="237"/>
      <c r="CC88" s="235"/>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c r="DA88" s="228"/>
    </row>
    <row r="89" spans="1:132" x14ac:dyDescent="0.3">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37"/>
      <c r="BT89" s="228"/>
      <c r="BU89" s="228"/>
      <c r="BV89" s="228"/>
      <c r="BW89" s="228"/>
      <c r="BX89" s="228"/>
      <c r="BY89" s="228"/>
      <c r="BZ89" s="228"/>
      <c r="CA89" s="237"/>
      <c r="CB89" s="237"/>
      <c r="CC89" s="235"/>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c r="DA89" s="228"/>
    </row>
    <row r="90" spans="1:132" x14ac:dyDescent="0.3">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37"/>
      <c r="BT90" s="228"/>
      <c r="BU90" s="228"/>
      <c r="BV90" s="228"/>
      <c r="BW90" s="228"/>
      <c r="BX90" s="228"/>
      <c r="BY90" s="228"/>
      <c r="BZ90" s="228"/>
      <c r="CA90" s="237"/>
      <c r="CB90" s="237"/>
      <c r="CC90" s="235"/>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c r="DA90" s="228"/>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E6E9DC42-326B-43CA-A7D3-848128CFA732}">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399C-18E6-4861-8E42-A8B52A154EA8}">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4" customWidth="1"/>
    <col min="2" max="2" width="6.33203125" style="4" customWidth="1"/>
    <col min="3" max="3" width="32.44140625" style="4" customWidth="1"/>
    <col min="4" max="4" width="11.5546875" style="4"/>
    <col min="5" max="5" width="7.77734375" style="4" customWidth="1"/>
    <col min="6" max="6" width="10.77734375" style="4" customWidth="1"/>
    <col min="7" max="7" width="11.33203125" style="4" customWidth="1"/>
    <col min="8" max="9" width="8" style="4" customWidth="1"/>
    <col min="10" max="10" width="11.5546875" style="4"/>
    <col min="11" max="11" width="8" style="4" customWidth="1"/>
    <col min="12" max="12" width="16.109375" style="4" customWidth="1"/>
    <col min="13" max="15" width="11.5546875" style="4"/>
    <col min="16" max="16" width="16.88671875" style="4" bestFit="1" customWidth="1"/>
    <col min="17" max="18" width="11.5546875" style="4"/>
    <col min="19" max="19" width="17.44140625" style="4" customWidth="1"/>
    <col min="20" max="20" width="14.109375" style="4" customWidth="1"/>
    <col min="21" max="21" width="20.21875" style="4" customWidth="1"/>
    <col min="22" max="22" width="5" style="4" customWidth="1"/>
    <col min="23" max="16384" width="11.5546875" style="4"/>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5"/>
      <c r="C2" s="6"/>
      <c r="D2" s="7"/>
      <c r="E2" s="7"/>
      <c r="F2" s="7"/>
      <c r="G2" s="7"/>
      <c r="H2" s="7"/>
      <c r="I2" s="7"/>
      <c r="J2" s="7"/>
      <c r="K2" s="7"/>
      <c r="L2" s="7"/>
      <c r="M2" s="6"/>
      <c r="N2" s="6"/>
      <c r="O2" s="6"/>
      <c r="P2" s="8"/>
      <c r="Q2" s="8"/>
      <c r="R2" s="8"/>
      <c r="S2" s="8"/>
      <c r="T2" s="8"/>
      <c r="U2" s="8"/>
      <c r="V2" s="9"/>
      <c r="W2" s="1"/>
    </row>
    <row r="3" spans="1:23" ht="36.6" x14ac:dyDescent="0.5">
      <c r="A3" s="1"/>
      <c r="B3" s="10"/>
      <c r="C3" s="11">
        <f>'[3]A RENSEIGNER'!$C$11</f>
        <v>44885</v>
      </c>
      <c r="D3" s="11"/>
      <c r="E3" s="11"/>
      <c r="F3" s="11"/>
      <c r="G3" s="11"/>
      <c r="H3" s="11"/>
      <c r="I3" s="11"/>
      <c r="J3" s="11"/>
      <c r="K3" s="11"/>
      <c r="L3" s="11"/>
      <c r="M3" s="11"/>
      <c r="N3" s="11"/>
      <c r="O3" s="11"/>
      <c r="P3" s="11"/>
      <c r="Q3" s="11"/>
      <c r="R3" s="11"/>
      <c r="S3" s="11"/>
      <c r="T3" s="11"/>
      <c r="U3" s="11"/>
      <c r="V3" s="12"/>
      <c r="W3" s="1"/>
    </row>
    <row r="4" spans="1:23" ht="31.2" x14ac:dyDescent="0.6">
      <c r="A4" s="1"/>
      <c r="B4" s="10"/>
      <c r="C4" s="13"/>
      <c r="D4" s="14"/>
      <c r="E4" s="14"/>
      <c r="F4" s="14"/>
      <c r="G4" s="14"/>
      <c r="H4" s="14"/>
      <c r="I4" s="14"/>
      <c r="J4" s="14"/>
      <c r="K4" s="14"/>
      <c r="L4" s="14"/>
      <c r="M4" s="13"/>
      <c r="N4" s="13"/>
      <c r="O4" s="13"/>
      <c r="P4" s="15"/>
      <c r="Q4" s="15"/>
      <c r="R4" s="15"/>
      <c r="S4" s="15"/>
      <c r="T4" s="16"/>
      <c r="U4" s="16"/>
      <c r="V4" s="12"/>
      <c r="W4" s="1"/>
    </row>
    <row r="5" spans="1:23" ht="36.6" x14ac:dyDescent="0.5">
      <c r="A5" s="1"/>
      <c r="B5" s="10"/>
      <c r="C5" s="17" t="str">
        <f>'[3]A RENSEIGNER'!$C$12</f>
        <v>ABASM</v>
      </c>
      <c r="D5" s="17"/>
      <c r="E5" s="17"/>
      <c r="F5" s="17"/>
      <c r="G5" s="17"/>
      <c r="H5" s="17"/>
      <c r="I5" s="17"/>
      <c r="J5" s="17"/>
      <c r="K5" s="17"/>
      <c r="L5" s="17"/>
      <c r="M5" s="17"/>
      <c r="N5" s="17"/>
      <c r="O5" s="17"/>
      <c r="P5" s="17"/>
      <c r="Q5" s="17"/>
      <c r="R5" s="17"/>
      <c r="S5" s="17"/>
      <c r="T5" s="17"/>
      <c r="U5" s="17"/>
      <c r="V5" s="12"/>
      <c r="W5" s="1"/>
    </row>
    <row r="6" spans="1:23" ht="31.2" x14ac:dyDescent="0.6">
      <c r="A6" s="1"/>
      <c r="B6" s="10"/>
      <c r="C6" s="13"/>
      <c r="D6" s="14"/>
      <c r="E6" s="14"/>
      <c r="F6" s="14"/>
      <c r="G6" s="14"/>
      <c r="H6" s="14"/>
      <c r="I6" s="14"/>
      <c r="J6" s="14"/>
      <c r="K6" s="14"/>
      <c r="L6" s="14"/>
      <c r="M6" s="13"/>
      <c r="N6" s="13"/>
      <c r="O6" s="13"/>
      <c r="P6" s="15"/>
      <c r="Q6" s="15"/>
      <c r="R6" s="15"/>
      <c r="S6" s="15"/>
      <c r="T6" s="16"/>
      <c r="U6" s="16"/>
      <c r="V6" s="12"/>
      <c r="W6" s="1"/>
    </row>
    <row r="7" spans="1:23" ht="36.6" x14ac:dyDescent="0.5">
      <c r="A7" s="1"/>
      <c r="B7" s="10"/>
      <c r="C7" s="17" t="str">
        <f>"MODE DE JEU"&amp;"  "&amp;'[3]A RENSEIGNER'!$C$16</f>
        <v>MODE DE JEU  3 BANDES</v>
      </c>
      <c r="D7" s="17"/>
      <c r="E7" s="17"/>
      <c r="F7" s="17"/>
      <c r="G7" s="17"/>
      <c r="H7" s="17"/>
      <c r="I7" s="17"/>
      <c r="J7" s="17"/>
      <c r="K7" s="17"/>
      <c r="L7" s="17"/>
      <c r="M7" s="17"/>
      <c r="N7" s="17"/>
      <c r="O7" s="17"/>
      <c r="P7" s="17"/>
      <c r="Q7" s="17"/>
      <c r="R7" s="17"/>
      <c r="S7" s="17"/>
      <c r="T7" s="17"/>
      <c r="U7" s="17"/>
      <c r="V7" s="12"/>
      <c r="W7" s="1"/>
    </row>
    <row r="8" spans="1:23" ht="31.2" x14ac:dyDescent="0.6">
      <c r="A8" s="1"/>
      <c r="B8" s="10"/>
      <c r="C8" s="13"/>
      <c r="D8" s="13"/>
      <c r="E8" s="13"/>
      <c r="F8" s="13"/>
      <c r="G8" s="13"/>
      <c r="H8" s="13"/>
      <c r="I8" s="13"/>
      <c r="J8" s="13"/>
      <c r="K8" s="13"/>
      <c r="L8" s="13"/>
      <c r="M8" s="13"/>
      <c r="N8" s="13"/>
      <c r="O8" s="13"/>
      <c r="P8" s="13"/>
      <c r="Q8" s="13"/>
      <c r="R8" s="13"/>
      <c r="S8" s="15"/>
      <c r="T8" s="16"/>
      <c r="U8" s="16"/>
      <c r="V8" s="12"/>
      <c r="W8" s="1"/>
    </row>
    <row r="9" spans="1:23" ht="36.6" x14ac:dyDescent="0.5">
      <c r="A9" s="1"/>
      <c r="B9" s="10"/>
      <c r="C9" s="17" t="str">
        <f>"CATEGORIE"&amp;"  "&amp;'[3]A RENSEIGNER'!$C$17</f>
        <v>CATEGORIE  R1</v>
      </c>
      <c r="D9" s="17"/>
      <c r="E9" s="17"/>
      <c r="F9" s="17"/>
      <c r="G9" s="17"/>
      <c r="H9" s="17"/>
      <c r="I9" s="17"/>
      <c r="J9" s="17"/>
      <c r="K9" s="17"/>
      <c r="L9" s="17"/>
      <c r="M9" s="17"/>
      <c r="N9" s="17"/>
      <c r="O9" s="17"/>
      <c r="P9" s="17"/>
      <c r="Q9" s="17"/>
      <c r="R9" s="17"/>
      <c r="S9" s="17"/>
      <c r="T9" s="17"/>
      <c r="U9" s="17"/>
      <c r="V9" s="18"/>
      <c r="W9" s="1"/>
    </row>
    <row r="10" spans="1:23" ht="31.2" x14ac:dyDescent="0.3">
      <c r="A10" s="1"/>
      <c r="B10" s="19"/>
      <c r="C10" s="13"/>
      <c r="D10" s="13"/>
      <c r="E10" s="13"/>
      <c r="F10" s="13"/>
      <c r="G10" s="13"/>
      <c r="H10" s="13"/>
      <c r="I10" s="13"/>
      <c r="J10" s="13"/>
      <c r="K10" s="13"/>
      <c r="L10" s="13"/>
      <c r="M10" s="13"/>
      <c r="N10" s="13"/>
      <c r="O10" s="13"/>
      <c r="P10" s="13"/>
      <c r="Q10" s="13"/>
      <c r="R10" s="13"/>
      <c r="S10" s="13"/>
      <c r="T10" s="20"/>
      <c r="U10" s="20"/>
      <c r="V10" s="18"/>
      <c r="W10" s="1"/>
    </row>
    <row r="11" spans="1:23" ht="36.6" x14ac:dyDescent="0.5">
      <c r="A11" s="1"/>
      <c r="B11" s="10"/>
      <c r="C11" s="17" t="str">
        <f>"TOURNOI N°"&amp;"  "&amp;'[3]A RENSEIGNER'!$C$14</f>
        <v>TOURNOI N°  1</v>
      </c>
      <c r="D11" s="17"/>
      <c r="E11" s="17"/>
      <c r="F11" s="17"/>
      <c r="G11" s="17"/>
      <c r="H11" s="17"/>
      <c r="I11" s="17"/>
      <c r="J11" s="17"/>
      <c r="K11" s="17"/>
      <c r="L11" s="17"/>
      <c r="M11" s="17"/>
      <c r="N11" s="17"/>
      <c r="O11" s="17"/>
      <c r="P11" s="17"/>
      <c r="Q11" s="17"/>
      <c r="R11" s="17"/>
      <c r="S11" s="17"/>
      <c r="T11" s="17"/>
      <c r="U11" s="17"/>
      <c r="V11" s="12"/>
      <c r="W11" s="1"/>
    </row>
    <row r="12" spans="1:23" ht="31.2" x14ac:dyDescent="0.6">
      <c r="A12" s="1"/>
      <c r="B12" s="10"/>
      <c r="C12" s="13"/>
      <c r="D12" s="14"/>
      <c r="E12" s="14"/>
      <c r="F12" s="14"/>
      <c r="G12" s="14"/>
      <c r="H12" s="14"/>
      <c r="I12" s="14"/>
      <c r="J12" s="14"/>
      <c r="K12" s="14"/>
      <c r="L12" s="14"/>
      <c r="M12" s="13"/>
      <c r="N12" s="13"/>
      <c r="O12" s="13"/>
      <c r="P12" s="15"/>
      <c r="Q12" s="15"/>
      <c r="R12" s="15"/>
      <c r="S12" s="15"/>
      <c r="T12" s="16"/>
      <c r="U12" s="16"/>
      <c r="V12" s="12"/>
      <c r="W12" s="1"/>
    </row>
    <row r="13" spans="1:23" ht="36.6" x14ac:dyDescent="0.5">
      <c r="A13" s="1"/>
      <c r="B13" s="10"/>
      <c r="C13" s="17" t="str">
        <f>"POULE n°"&amp;"  "&amp;'[3]A RENSEIGNER'!$C$15</f>
        <v>POULE n°  3</v>
      </c>
      <c r="D13" s="17"/>
      <c r="E13" s="17"/>
      <c r="F13" s="17"/>
      <c r="G13" s="17"/>
      <c r="H13" s="17"/>
      <c r="I13" s="17"/>
      <c r="J13" s="17"/>
      <c r="K13" s="17"/>
      <c r="L13" s="17"/>
      <c r="M13" s="17"/>
      <c r="N13" s="17"/>
      <c r="O13" s="17"/>
      <c r="P13" s="17"/>
      <c r="Q13" s="17"/>
      <c r="R13" s="17"/>
      <c r="S13" s="17"/>
      <c r="T13" s="17"/>
      <c r="U13" s="17"/>
      <c r="V13" s="12"/>
      <c r="W13" s="1"/>
    </row>
    <row r="14" spans="1:23" ht="31.2" x14ac:dyDescent="0.6">
      <c r="A14" s="1"/>
      <c r="B14" s="10"/>
      <c r="C14" s="13"/>
      <c r="D14" s="13"/>
      <c r="E14" s="13"/>
      <c r="F14" s="13"/>
      <c r="G14" s="13"/>
      <c r="H14" s="13"/>
      <c r="I14" s="13"/>
      <c r="J14" s="13"/>
      <c r="K14" s="13"/>
      <c r="L14" s="13"/>
      <c r="M14" s="13"/>
      <c r="N14" s="13"/>
      <c r="O14" s="13"/>
      <c r="P14" s="13"/>
      <c r="Q14" s="13"/>
      <c r="R14" s="13"/>
      <c r="S14" s="15"/>
      <c r="T14" s="16"/>
      <c r="U14" s="16"/>
      <c r="V14" s="12"/>
      <c r="W14" s="1"/>
    </row>
    <row r="15" spans="1:23" ht="36.6" x14ac:dyDescent="0.5">
      <c r="A15" s="1"/>
      <c r="B15" s="10"/>
      <c r="C15" s="17" t="s">
        <v>0</v>
      </c>
      <c r="D15" s="17"/>
      <c r="E15" s="17"/>
      <c r="F15" s="17"/>
      <c r="G15" s="17"/>
      <c r="H15" s="17"/>
      <c r="I15" s="17"/>
      <c r="J15" s="17"/>
      <c r="K15" s="17"/>
      <c r="L15" s="17"/>
      <c r="M15" s="17"/>
      <c r="N15" s="17"/>
      <c r="O15" s="17"/>
      <c r="P15" s="17"/>
      <c r="Q15" s="17"/>
      <c r="R15" s="17"/>
      <c r="S15" s="17"/>
      <c r="T15" s="17"/>
      <c r="U15" s="17"/>
      <c r="V15" s="12"/>
      <c r="W15" s="1"/>
    </row>
    <row r="16" spans="1:23" ht="16.2" thickBot="1" x14ac:dyDescent="0.35">
      <c r="A16" s="1"/>
      <c r="B16" s="21"/>
      <c r="C16" s="2"/>
      <c r="D16" s="3"/>
      <c r="E16" s="3"/>
      <c r="F16" s="3"/>
      <c r="G16" s="3"/>
      <c r="H16" s="3"/>
      <c r="I16" s="3"/>
      <c r="J16" s="3"/>
      <c r="K16" s="3"/>
      <c r="L16" s="3"/>
      <c r="M16" s="2"/>
      <c r="N16" s="2"/>
      <c r="O16" s="2"/>
      <c r="P16" s="1"/>
      <c r="Q16" s="1"/>
      <c r="R16" s="1"/>
      <c r="S16" s="1"/>
      <c r="T16" s="1"/>
      <c r="U16" s="1"/>
      <c r="V16" s="22"/>
      <c r="W16" s="1"/>
    </row>
    <row r="17" spans="1:23" ht="60.75" customHeight="1" thickTop="1" thickBot="1" x14ac:dyDescent="0.35">
      <c r="A17" s="1"/>
      <c r="B17" s="21"/>
      <c r="C17" s="23" t="s">
        <v>1</v>
      </c>
      <c r="D17" s="24" t="str">
        <f>C18</f>
        <v>HENRIQUET MARC</v>
      </c>
      <c r="E17" s="24"/>
      <c r="F17" s="24"/>
      <c r="G17" s="160" t="str">
        <f>C22&amp;"  "&amp;"match 1"</f>
        <v>LABOUREAU VERONIQUE  match 1</v>
      </c>
      <c r="H17" s="161"/>
      <c r="I17" s="162"/>
      <c r="J17" s="160" t="str">
        <f>C22&amp;"  "&amp;"match 2"</f>
        <v>LABOUREAU VERONIQUE  match 2</v>
      </c>
      <c r="K17" s="161"/>
      <c r="L17" s="162"/>
      <c r="M17" s="28" t="s">
        <v>2</v>
      </c>
      <c r="N17" s="29" t="s">
        <v>3</v>
      </c>
      <c r="O17" s="30"/>
      <c r="P17" s="31" t="s">
        <v>4</v>
      </c>
      <c r="Q17" s="32" t="s">
        <v>5</v>
      </c>
      <c r="R17" s="33" t="s">
        <v>6</v>
      </c>
      <c r="S17" s="34" t="s">
        <v>7</v>
      </c>
      <c r="T17" s="34" t="s">
        <v>8</v>
      </c>
      <c r="U17" s="35" t="s">
        <v>9</v>
      </c>
      <c r="V17" s="22"/>
      <c r="W17" s="1"/>
    </row>
    <row r="18" spans="1:23" ht="45" customHeight="1" thickTop="1" x14ac:dyDescent="0.3">
      <c r="A18" s="1"/>
      <c r="B18" s="21"/>
      <c r="C18" s="36" t="str">
        <f>IF(ISBLANK('[3]A RENSEIGNER'!B41),"",('[3]A RENSEIGNER'!B41))</f>
        <v>HENRIQUET MARC</v>
      </c>
      <c r="D18" s="37"/>
      <c r="E18" s="38"/>
      <c r="F18" s="39"/>
      <c r="G18" s="40">
        <f>IF(ISBLANK('[3]POULE DE 2'!E28),"",'[3]POULE DE 2'!E28)</f>
        <v>6</v>
      </c>
      <c r="H18" s="40"/>
      <c r="I18" s="40">
        <f>IF(ISBLANK('[3]POULE DE 2'!F28),"",'[3]POULE DE 2'!F28)</f>
        <v>40</v>
      </c>
      <c r="J18" s="40">
        <f>IF(ISBLANK('[3]POULE DE 2'!E36),"",'[3]POULE DE 2'!E36)</f>
        <v>12</v>
      </c>
      <c r="K18" s="40"/>
      <c r="L18" s="41">
        <f>IF(ISBLANK('[3]POULE DE 2'!E36),"",'[3]POULE DE 2'!F36)</f>
        <v>40</v>
      </c>
      <c r="M18" s="42">
        <f>IF('[3]POULE DE 2'!R28=0,"",'[3]POULE DE 2'!R28)</f>
        <v>18</v>
      </c>
      <c r="N18" s="43">
        <f>IF('[3]POULE DE 2'!S28=0,"",'[3]POULE DE 2'!S28)</f>
        <v>80</v>
      </c>
      <c r="O18" s="44"/>
      <c r="P18" s="45">
        <f>IF(ISERROR('[3]POULE DE 2'!T28),"",'[3]POULE DE 2'!T28)</f>
        <v>0.22500000000000001</v>
      </c>
      <c r="Q18" s="46" t="str">
        <f>IF(ISERROR('[3]POULE DE 3 '!W28),"",'[3]POULE DE 2'!W28)</f>
        <v/>
      </c>
      <c r="R18" s="47" t="str">
        <f>IF(ISERROR('[3]POULE DE 3 '!Y28),"",IF(ISBLANK('[3]A RENSEIGNER'!B41),"",IF('[3]POULE DE 2'!Y28=1,'[3]POULE DE 2'!Y28&amp;"er",'[3]POULE DE 2'!Y28&amp;"ème")))</f>
        <v/>
      </c>
      <c r="S18" s="48" t="str">
        <f>IF(ISERROR('[3]POULE DE 3 '!Z28),"",'[3]POULE DE 2'!Z28)</f>
        <v/>
      </c>
      <c r="T18" s="48">
        <f>IF(ISBLANK(C18),"",'[3]POULE DE 2'!AG28)</f>
        <v>1</v>
      </c>
      <c r="U18" s="49">
        <f>IF(ISERROR('[3]POULE DE 2'!AH28),"",'[3]POULE DE 2'!AH28)</f>
        <v>9</v>
      </c>
      <c r="V18" s="22"/>
      <c r="W18" s="1"/>
    </row>
    <row r="19" spans="1:23" ht="45" customHeight="1" x14ac:dyDescent="0.3">
      <c r="A19" s="1"/>
      <c r="B19" s="21"/>
      <c r="C19" s="163" t="str">
        <f>'[3]A RENSEIGNER'!C41</f>
        <v>R1</v>
      </c>
      <c r="D19" s="51"/>
      <c r="E19" s="52"/>
      <c r="F19" s="53"/>
      <c r="G19" s="54"/>
      <c r="H19" s="54">
        <f>'[3]POULE DE 2'!J28</f>
        <v>0</v>
      </c>
      <c r="I19" s="54"/>
      <c r="J19" s="54"/>
      <c r="K19" s="54">
        <f>'[3]POULE DE 2'!J36</f>
        <v>2</v>
      </c>
      <c r="L19" s="55"/>
      <c r="M19" s="56" t="s">
        <v>10</v>
      </c>
      <c r="N19" s="57"/>
      <c r="O19" s="58" t="s">
        <v>11</v>
      </c>
      <c r="P19" s="59"/>
      <c r="Q19" s="46"/>
      <c r="R19" s="48"/>
      <c r="S19" s="48"/>
      <c r="T19" s="48"/>
      <c r="U19" s="49"/>
      <c r="V19" s="22"/>
      <c r="W19" s="1"/>
    </row>
    <row r="20" spans="1:23" ht="45" customHeight="1" thickBot="1" x14ac:dyDescent="0.35">
      <c r="A20" s="1"/>
      <c r="B20" s="21"/>
      <c r="C20" s="60" t="str">
        <f>'[3]A RENSEIGNER'!D41</f>
        <v>ABASM</v>
      </c>
      <c r="D20" s="61"/>
      <c r="E20" s="62"/>
      <c r="F20" s="63"/>
      <c r="G20" s="64">
        <f>'[3]POULE DE 2'!I28</f>
        <v>0.15</v>
      </c>
      <c r="H20" s="65"/>
      <c r="I20" s="65">
        <f>IF(ISBLANK('[3]POULE DE 2'!G28),"",'[3]POULE DE 2'!G28)</f>
        <v>2</v>
      </c>
      <c r="J20" s="64">
        <f>'[3]POULE DE 2'!I36</f>
        <v>0.3</v>
      </c>
      <c r="K20" s="65"/>
      <c r="L20" s="66">
        <f>IF(ISBLANK('[3]POULE DE 2'!E36),"",'[3]POULE DE 2'!G36)</f>
        <v>2</v>
      </c>
      <c r="M20" s="67">
        <f>IF('[3]POULE DE 2'!U28=0,"",'[3]POULE DE 2'!U28)</f>
        <v>0.3</v>
      </c>
      <c r="N20" s="68"/>
      <c r="O20" s="69">
        <f>IF('[3]POULE DE 2'!V28=0,"",'[3]POULE DE 2'!V28)</f>
        <v>2</v>
      </c>
      <c r="P20" s="70"/>
      <c r="Q20" s="71"/>
      <c r="R20" s="72"/>
      <c r="S20" s="72"/>
      <c r="T20" s="72"/>
      <c r="U20" s="73"/>
      <c r="V20" s="22"/>
      <c r="W20" s="1"/>
    </row>
    <row r="21" spans="1:23" ht="60.75" customHeight="1" thickTop="1" thickBot="1" x14ac:dyDescent="0.35">
      <c r="A21" s="1"/>
      <c r="B21" s="21"/>
      <c r="C21" s="23" t="s">
        <v>1</v>
      </c>
      <c r="D21" s="164" t="str">
        <f>C18&amp;"  "&amp;"match 1"</f>
        <v>HENRIQUET MARC  match 1</v>
      </c>
      <c r="E21" s="165"/>
      <c r="F21" s="166"/>
      <c r="G21" s="25" t="str">
        <f>C22</f>
        <v>LABOUREAU VERONIQUE</v>
      </c>
      <c r="H21" s="25"/>
      <c r="I21" s="25"/>
      <c r="J21" s="164" t="str">
        <f>C18&amp;"  "&amp;"match 2"</f>
        <v>HENRIQUET MARC  match 2</v>
      </c>
      <c r="K21" s="165"/>
      <c r="L21" s="166"/>
      <c r="M21" s="74" t="s">
        <v>2</v>
      </c>
      <c r="N21" s="75" t="s">
        <v>3</v>
      </c>
      <c r="O21" s="76"/>
      <c r="P21" s="77" t="s">
        <v>4</v>
      </c>
      <c r="Q21" s="32" t="s">
        <v>5</v>
      </c>
      <c r="R21" s="33" t="s">
        <v>6</v>
      </c>
      <c r="S21" s="34" t="s">
        <v>12</v>
      </c>
      <c r="T21" s="34" t="s">
        <v>8</v>
      </c>
      <c r="U21" s="35" t="s">
        <v>9</v>
      </c>
      <c r="V21" s="22"/>
      <c r="W21" s="1"/>
    </row>
    <row r="22" spans="1:23" ht="42" customHeight="1" thickTop="1" x14ac:dyDescent="0.3">
      <c r="A22" s="1"/>
      <c r="B22" s="21"/>
      <c r="C22" s="78" t="str">
        <f>IF(ISBLANK('[3]A RENSEIGNER'!B42),"",'[3]A RENSEIGNER'!B42)</f>
        <v>LABOUREAU VERONIQUE</v>
      </c>
      <c r="D22" s="79">
        <f>IF(ISBLANK('[3]POULE DE 2'!E29),"",'[3]POULE DE 2'!E29)</f>
        <v>9</v>
      </c>
      <c r="E22" s="79"/>
      <c r="F22" s="79">
        <f>'[3]POULE DE 2'!F29</f>
        <v>40</v>
      </c>
      <c r="G22" s="80"/>
      <c r="H22" s="81"/>
      <c r="I22" s="82"/>
      <c r="J22" s="79">
        <f>IF(ISBLANK('[3]POULE DE 2'!E37),"",'[3]POULE DE 2'!E37)</f>
        <v>9</v>
      </c>
      <c r="K22" s="79"/>
      <c r="L22" s="83">
        <f>'[3]POULE DE 2'!F37</f>
        <v>40</v>
      </c>
      <c r="M22" s="84">
        <f>IF('[3]POULE DE 2'!R29=0,"",'[3]POULE DE 2'!R29)</f>
        <v>18</v>
      </c>
      <c r="N22" s="85">
        <f>IF(ISERROR('[3]POULE DE 2'!S29=0),"",'[3]POULE DE 2'!S29)</f>
        <v>80</v>
      </c>
      <c r="O22" s="86"/>
      <c r="P22" s="87">
        <f>IF(ISERROR('[3]POULE DE 2'!T29),"",'[3]POULE DE 2'!T29)</f>
        <v>0.22500000000000001</v>
      </c>
      <c r="Q22" s="88" t="str">
        <f>IF(ISERROR('[3]POULE DE 3 '!W29),"",'[3]POULE DE 2'!W29)</f>
        <v/>
      </c>
      <c r="R22" s="89" t="str">
        <f>IF(ISERROR('[3]POULE DE 3 '!Y29),"",IF(ISBLANK('[3]A RENSEIGNER'!B42),"",IF('[3]POULE DE 2'!Y29=1,'[3]POULE DE 2'!Y29&amp;"er",'[3]POULE DE 2'!Y29&amp;"ème")))</f>
        <v/>
      </c>
      <c r="S22" s="90" t="str">
        <f>IF(ISERROR('[3]POULE DE 3 '!Z29),"",'[3]POULE DE 2'!Z29)</f>
        <v/>
      </c>
      <c r="T22" s="90">
        <f>IF(ISBLANK(C22),"",'[3]POULE DE 2'!AG29)</f>
        <v>4</v>
      </c>
      <c r="U22" s="91">
        <f>IF(ISERROR('[3]POULE DE 2'!AH29),"",'[3]POULE DE 2'!AH29)</f>
        <v>9</v>
      </c>
      <c r="V22" s="22"/>
      <c r="W22" s="1"/>
    </row>
    <row r="23" spans="1:23" ht="42" customHeight="1" x14ac:dyDescent="0.3">
      <c r="A23" s="1"/>
      <c r="B23" s="21"/>
      <c r="C23" s="167" t="str">
        <f>'[3]A RENSEIGNER'!C42</f>
        <v>R2</v>
      </c>
      <c r="D23" s="93"/>
      <c r="E23" s="93">
        <f>'[3]POULE DE 2'!J29</f>
        <v>2</v>
      </c>
      <c r="F23" s="93"/>
      <c r="G23" s="94"/>
      <c r="H23" s="95"/>
      <c r="I23" s="96"/>
      <c r="J23" s="93"/>
      <c r="K23" s="93">
        <f>'[3]POULE DE 2'!J37</f>
        <v>0</v>
      </c>
      <c r="L23" s="97"/>
      <c r="M23" s="98" t="s">
        <v>10</v>
      </c>
      <c r="N23" s="99"/>
      <c r="O23" s="100"/>
      <c r="P23" s="101" t="s">
        <v>11</v>
      </c>
      <c r="Q23" s="88"/>
      <c r="R23" s="90"/>
      <c r="S23" s="90"/>
      <c r="T23" s="90"/>
      <c r="U23" s="91"/>
      <c r="V23" s="22"/>
      <c r="W23" s="1"/>
    </row>
    <row r="24" spans="1:23" ht="42" customHeight="1" thickBot="1" x14ac:dyDescent="0.35">
      <c r="A24" s="1"/>
      <c r="B24" s="21"/>
      <c r="C24" s="102" t="str">
        <f>'[3]A RENSEIGNER'!D42</f>
        <v>ABMA</v>
      </c>
      <c r="D24" s="103">
        <f>'[3]POULE DE 2'!I29</f>
        <v>0.22500000000000001</v>
      </c>
      <c r="E24" s="104"/>
      <c r="F24" s="104">
        <f>IF(ISBLANK('[3]POULE DE 2'!G29),"",'[3]POULE DE 2'!G29)</f>
        <v>2</v>
      </c>
      <c r="G24" s="105"/>
      <c r="H24" s="106"/>
      <c r="I24" s="107"/>
      <c r="J24" s="103">
        <f>'[3]POULE DE 2'!I37</f>
        <v>0.22500000000000001</v>
      </c>
      <c r="K24" s="104"/>
      <c r="L24" s="108">
        <f>IF(ISBLANK('[3]POULE DE 2'!G37),"",'[3]POULE DE 2'!G37)</f>
        <v>2</v>
      </c>
      <c r="M24" s="109">
        <f>IF('[3]POULE DE 2'!U29=0,"",'[3]POULE DE 2'!U29)</f>
        <v>0.22500000000000001</v>
      </c>
      <c r="N24" s="110"/>
      <c r="O24" s="111">
        <f>IF('[3]POULE DE 2'!V29=0,"",'[3]POULE DE 2'!V29)</f>
        <v>2</v>
      </c>
      <c r="P24" s="112"/>
      <c r="Q24" s="113"/>
      <c r="R24" s="114"/>
      <c r="S24" s="114"/>
      <c r="T24" s="114"/>
      <c r="U24" s="115"/>
      <c r="V24" s="22"/>
      <c r="W24" s="1"/>
    </row>
    <row r="25" spans="1:23" ht="16.2" thickTop="1" x14ac:dyDescent="0.3">
      <c r="A25" s="1"/>
      <c r="B25" s="21"/>
      <c r="C25" s="2"/>
      <c r="D25" s="3"/>
      <c r="E25" s="3"/>
      <c r="F25" s="3"/>
      <c r="G25" s="3"/>
      <c r="H25" s="3"/>
      <c r="I25" s="3"/>
      <c r="J25" s="3"/>
      <c r="K25" s="3"/>
      <c r="L25" s="3"/>
      <c r="M25" s="2"/>
      <c r="N25" s="2"/>
      <c r="O25" s="2"/>
      <c r="P25" s="1"/>
      <c r="Q25" s="1"/>
      <c r="R25" s="1"/>
      <c r="S25" s="1"/>
      <c r="T25" s="1"/>
      <c r="U25" s="1"/>
      <c r="V25" s="22"/>
      <c r="W25" s="1"/>
    </row>
    <row r="26" spans="1:23" ht="16.2" thickBot="1" x14ac:dyDescent="0.35">
      <c r="A26" s="1"/>
      <c r="B26" s="155"/>
      <c r="C26" s="156"/>
      <c r="D26" s="157"/>
      <c r="E26" s="157"/>
      <c r="F26" s="157"/>
      <c r="G26" s="157"/>
      <c r="H26" s="157"/>
      <c r="I26" s="157"/>
      <c r="J26" s="157"/>
      <c r="K26" s="157"/>
      <c r="L26" s="157"/>
      <c r="M26" s="156"/>
      <c r="N26" s="156"/>
      <c r="O26" s="156"/>
      <c r="P26" s="158"/>
      <c r="Q26" s="158"/>
      <c r="R26" s="158"/>
      <c r="S26" s="158"/>
      <c r="T26" s="158"/>
      <c r="U26" s="158"/>
      <c r="V26" s="159"/>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BAAC3-3640-4F65-8C8C-353270FD8651}">
  <sheetPr>
    <tabColor theme="3" tint="0.39997558519241921"/>
    <pageSetUpPr fitToPage="1"/>
  </sheetPr>
  <dimension ref="B1:V31"/>
  <sheetViews>
    <sheetView showGridLines="0" topLeftCell="A16" zoomScale="55" zoomScaleNormal="55" workbookViewId="0">
      <selection activeCell="C7" sqref="C7:U7"/>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1">
        <f>'[2]A RENSEIGNER'!$C$11</f>
        <v>44885</v>
      </c>
      <c r="D3" s="11"/>
      <c r="E3" s="11"/>
      <c r="F3" s="11"/>
      <c r="G3" s="11"/>
      <c r="H3" s="11"/>
      <c r="I3" s="11"/>
      <c r="J3" s="11"/>
      <c r="K3" s="11"/>
      <c r="L3" s="11"/>
      <c r="M3" s="11"/>
      <c r="N3" s="11"/>
      <c r="O3" s="11"/>
      <c r="P3" s="11"/>
      <c r="Q3" s="11"/>
      <c r="R3" s="11"/>
      <c r="S3" s="11"/>
      <c r="T3" s="11"/>
      <c r="U3" s="11"/>
      <c r="V3" s="12"/>
    </row>
    <row r="4" spans="2:22" ht="31.2" x14ac:dyDescent="0.6">
      <c r="B4" s="10"/>
      <c r="C4" s="13"/>
      <c r="D4" s="14"/>
      <c r="E4" s="14"/>
      <c r="F4" s="14"/>
      <c r="G4" s="14"/>
      <c r="H4" s="14"/>
      <c r="I4" s="14"/>
      <c r="J4" s="14"/>
      <c r="K4" s="14"/>
      <c r="L4" s="14"/>
      <c r="M4" s="13"/>
      <c r="N4" s="13"/>
      <c r="O4" s="13"/>
      <c r="P4" s="15"/>
      <c r="Q4" s="15"/>
      <c r="R4" s="15"/>
      <c r="S4" s="15"/>
      <c r="T4" s="16"/>
      <c r="U4" s="16"/>
      <c r="V4" s="12"/>
    </row>
    <row r="5" spans="2:22" ht="36.6" x14ac:dyDescent="0.5">
      <c r="B5" s="10"/>
      <c r="C5" s="17" t="str">
        <f>'[2]A RENSEIGNER'!$C$12</f>
        <v>ABASM</v>
      </c>
      <c r="D5" s="17"/>
      <c r="E5" s="17"/>
      <c r="F5" s="17"/>
      <c r="G5" s="17"/>
      <c r="H5" s="17"/>
      <c r="I5" s="17"/>
      <c r="J5" s="17"/>
      <c r="K5" s="17"/>
      <c r="L5" s="17"/>
      <c r="M5" s="17"/>
      <c r="N5" s="17"/>
      <c r="O5" s="17"/>
      <c r="P5" s="17"/>
      <c r="Q5" s="17"/>
      <c r="R5" s="17"/>
      <c r="S5" s="17"/>
      <c r="T5" s="17"/>
      <c r="U5" s="17"/>
      <c r="V5" s="12"/>
    </row>
    <row r="6" spans="2:22" ht="31.2" x14ac:dyDescent="0.6">
      <c r="B6" s="10"/>
      <c r="C6" s="13"/>
      <c r="D6" s="14"/>
      <c r="E6" s="14"/>
      <c r="F6" s="14"/>
      <c r="G6" s="14"/>
      <c r="H6" s="14"/>
      <c r="I6" s="14"/>
      <c r="J6" s="14"/>
      <c r="K6" s="14"/>
      <c r="L6" s="14"/>
      <c r="M6" s="13"/>
      <c r="N6" s="13"/>
      <c r="O6" s="13"/>
      <c r="P6" s="15"/>
      <c r="Q6" s="15"/>
      <c r="R6" s="15"/>
      <c r="S6" s="15"/>
      <c r="T6" s="16"/>
      <c r="U6" s="16"/>
      <c r="V6" s="12"/>
    </row>
    <row r="7" spans="2:22" ht="36.6" x14ac:dyDescent="0.5">
      <c r="B7" s="10"/>
      <c r="C7" s="17" t="str">
        <f>"MODE DE JEU"&amp;"  "&amp;'[2]A RENSEIGNER'!$C$16</f>
        <v>MODE DE JEU  3 BANDES</v>
      </c>
      <c r="D7" s="17"/>
      <c r="E7" s="17"/>
      <c r="F7" s="17"/>
      <c r="G7" s="17"/>
      <c r="H7" s="17"/>
      <c r="I7" s="17"/>
      <c r="J7" s="17"/>
      <c r="K7" s="17"/>
      <c r="L7" s="17"/>
      <c r="M7" s="17"/>
      <c r="N7" s="17"/>
      <c r="O7" s="17"/>
      <c r="P7" s="17"/>
      <c r="Q7" s="17"/>
      <c r="R7" s="17"/>
      <c r="S7" s="17"/>
      <c r="T7" s="17"/>
      <c r="U7" s="17"/>
      <c r="V7" s="12"/>
    </row>
    <row r="8" spans="2:22" ht="31.2" x14ac:dyDescent="0.6">
      <c r="B8" s="10"/>
      <c r="C8" s="13"/>
      <c r="D8" s="13"/>
      <c r="E8" s="13"/>
      <c r="F8" s="13"/>
      <c r="G8" s="13"/>
      <c r="H8" s="13"/>
      <c r="I8" s="13"/>
      <c r="J8" s="13"/>
      <c r="K8" s="13"/>
      <c r="L8" s="13"/>
      <c r="M8" s="13"/>
      <c r="N8" s="13"/>
      <c r="O8" s="13"/>
      <c r="P8" s="13"/>
      <c r="Q8" s="13"/>
      <c r="R8" s="13"/>
      <c r="S8" s="15"/>
      <c r="T8" s="16"/>
      <c r="U8" s="16"/>
      <c r="V8" s="12"/>
    </row>
    <row r="9" spans="2:22" ht="36.6" x14ac:dyDescent="0.5">
      <c r="B9" s="10"/>
      <c r="C9" s="17" t="str">
        <f>"CATEGORIE"&amp;"  "&amp;'[2]A RENSEIGNER'!$C$17</f>
        <v>CATEGORIE  R1</v>
      </c>
      <c r="D9" s="17"/>
      <c r="E9" s="17"/>
      <c r="F9" s="17"/>
      <c r="G9" s="17"/>
      <c r="H9" s="17"/>
      <c r="I9" s="17"/>
      <c r="J9" s="17"/>
      <c r="K9" s="17"/>
      <c r="L9" s="17"/>
      <c r="M9" s="17"/>
      <c r="N9" s="17"/>
      <c r="O9" s="17"/>
      <c r="P9" s="17"/>
      <c r="Q9" s="17"/>
      <c r="R9" s="17"/>
      <c r="S9" s="17"/>
      <c r="T9" s="17"/>
      <c r="U9" s="17"/>
      <c r="V9" s="18"/>
    </row>
    <row r="10" spans="2:22" ht="31.2" x14ac:dyDescent="0.3">
      <c r="B10" s="19"/>
      <c r="C10" s="13"/>
      <c r="D10" s="13"/>
      <c r="E10" s="13"/>
      <c r="F10" s="13"/>
      <c r="G10" s="13"/>
      <c r="H10" s="13"/>
      <c r="I10" s="13"/>
      <c r="J10" s="13"/>
      <c r="K10" s="13"/>
      <c r="L10" s="13"/>
      <c r="M10" s="13"/>
      <c r="N10" s="13"/>
      <c r="O10" s="13"/>
      <c r="P10" s="13"/>
      <c r="Q10" s="13"/>
      <c r="R10" s="13"/>
      <c r="S10" s="13"/>
      <c r="T10" s="20"/>
      <c r="U10" s="20"/>
      <c r="V10" s="18"/>
    </row>
    <row r="11" spans="2:22" ht="36.6" x14ac:dyDescent="0.5">
      <c r="B11" s="10"/>
      <c r="C11" s="17" t="str">
        <f>"TOURNOI N°"&amp;"  "&amp;'[2]A RENSEIGNER'!$C$14</f>
        <v>TOURNOI N°  1</v>
      </c>
      <c r="D11" s="17"/>
      <c r="E11" s="17"/>
      <c r="F11" s="17"/>
      <c r="G11" s="17"/>
      <c r="H11" s="17"/>
      <c r="I11" s="17"/>
      <c r="J11" s="17"/>
      <c r="K11" s="17"/>
      <c r="L11" s="17"/>
      <c r="M11" s="17"/>
      <c r="N11" s="17"/>
      <c r="O11" s="17"/>
      <c r="P11" s="17"/>
      <c r="Q11" s="17"/>
      <c r="R11" s="17"/>
      <c r="S11" s="17"/>
      <c r="T11" s="17"/>
      <c r="U11" s="17"/>
      <c r="V11" s="12"/>
    </row>
    <row r="12" spans="2:22" ht="31.2" x14ac:dyDescent="0.6">
      <c r="B12" s="10"/>
      <c r="C12" s="13"/>
      <c r="D12" s="14"/>
      <c r="E12" s="14"/>
      <c r="F12" s="14"/>
      <c r="G12" s="14"/>
      <c r="H12" s="14"/>
      <c r="I12" s="14"/>
      <c r="J12" s="14"/>
      <c r="K12" s="14"/>
      <c r="L12" s="14"/>
      <c r="M12" s="13"/>
      <c r="N12" s="13"/>
      <c r="O12" s="13"/>
      <c r="P12" s="15"/>
      <c r="Q12" s="15"/>
      <c r="R12" s="15"/>
      <c r="S12" s="15"/>
      <c r="T12" s="16"/>
      <c r="U12" s="16"/>
      <c r="V12" s="12"/>
    </row>
    <row r="13" spans="2:22" ht="36.6" x14ac:dyDescent="0.5">
      <c r="B13" s="10"/>
      <c r="C13" s="17" t="str">
        <f>"POULE n°"&amp;"  "&amp;'[2]A RENSEIGNER'!$C$15</f>
        <v>POULE n°  2</v>
      </c>
      <c r="D13" s="17"/>
      <c r="E13" s="17"/>
      <c r="F13" s="17"/>
      <c r="G13" s="17"/>
      <c r="H13" s="17"/>
      <c r="I13" s="17"/>
      <c r="J13" s="17"/>
      <c r="K13" s="17"/>
      <c r="L13" s="17"/>
      <c r="M13" s="17"/>
      <c r="N13" s="17"/>
      <c r="O13" s="17"/>
      <c r="P13" s="17"/>
      <c r="Q13" s="17"/>
      <c r="R13" s="17"/>
      <c r="S13" s="17"/>
      <c r="T13" s="17"/>
      <c r="U13" s="17"/>
      <c r="V13" s="12"/>
    </row>
    <row r="14" spans="2:22" ht="31.2" x14ac:dyDescent="0.6">
      <c r="B14" s="10"/>
      <c r="C14" s="13"/>
      <c r="D14" s="13"/>
      <c r="E14" s="13"/>
      <c r="F14" s="13"/>
      <c r="G14" s="13"/>
      <c r="H14" s="13"/>
      <c r="I14" s="13"/>
      <c r="J14" s="13"/>
      <c r="K14" s="13"/>
      <c r="L14" s="13"/>
      <c r="M14" s="13"/>
      <c r="N14" s="13"/>
      <c r="O14" s="13"/>
      <c r="P14" s="13"/>
      <c r="Q14" s="13"/>
      <c r="R14" s="13"/>
      <c r="S14" s="15"/>
      <c r="T14" s="16"/>
      <c r="U14" s="16"/>
      <c r="V14" s="12"/>
    </row>
    <row r="15" spans="2:22" ht="36.6" x14ac:dyDescent="0.5">
      <c r="B15" s="10"/>
      <c r="C15" s="17" t="s">
        <v>0</v>
      </c>
      <c r="D15" s="17"/>
      <c r="E15" s="17"/>
      <c r="F15" s="17"/>
      <c r="G15" s="17"/>
      <c r="H15" s="17"/>
      <c r="I15" s="17"/>
      <c r="J15" s="17"/>
      <c r="K15" s="17"/>
      <c r="L15" s="17"/>
      <c r="M15" s="17"/>
      <c r="N15" s="17"/>
      <c r="O15" s="17"/>
      <c r="P15" s="17"/>
      <c r="Q15" s="17"/>
      <c r="R15" s="17"/>
      <c r="S15" s="17"/>
      <c r="T15" s="17"/>
      <c r="U15" s="17"/>
      <c r="V15" s="12"/>
    </row>
    <row r="16" spans="2:22" ht="16.2" thickBot="1" x14ac:dyDescent="0.35">
      <c r="B16" s="21"/>
      <c r="C16" s="2"/>
      <c r="D16" s="3"/>
      <c r="E16" s="3"/>
      <c r="F16" s="3"/>
      <c r="G16" s="3"/>
      <c r="H16" s="3"/>
      <c r="I16" s="3"/>
      <c r="J16" s="3"/>
      <c r="K16" s="3"/>
      <c r="L16" s="3"/>
      <c r="M16" s="2"/>
      <c r="N16" s="2"/>
      <c r="O16" s="2"/>
      <c r="P16" s="1"/>
      <c r="Q16" s="1"/>
      <c r="R16" s="1"/>
      <c r="S16" s="1"/>
      <c r="T16" s="1"/>
      <c r="U16" s="1"/>
      <c r="V16" s="22"/>
    </row>
    <row r="17" spans="2:22" ht="60.75" customHeight="1" thickTop="1" thickBot="1" x14ac:dyDescent="0.35">
      <c r="B17" s="21"/>
      <c r="C17" s="23" t="s">
        <v>1</v>
      </c>
      <c r="D17" s="24" t="str">
        <f>C18</f>
        <v>SALZENSTEIN GEORGES</v>
      </c>
      <c r="E17" s="24"/>
      <c r="F17" s="24"/>
      <c r="G17" s="25" t="str">
        <f>C22</f>
        <v>MENDEL GILLES</v>
      </c>
      <c r="H17" s="25"/>
      <c r="I17" s="25"/>
      <c r="J17" s="26" t="str">
        <f>C26</f>
        <v>BOISSET JEAN PIERRE</v>
      </c>
      <c r="K17" s="26"/>
      <c r="L17" s="27"/>
      <c r="M17" s="28" t="s">
        <v>2</v>
      </c>
      <c r="N17" s="29" t="s">
        <v>3</v>
      </c>
      <c r="O17" s="30"/>
      <c r="P17" s="31" t="s">
        <v>4</v>
      </c>
      <c r="Q17" s="32" t="s">
        <v>5</v>
      </c>
      <c r="R17" s="33" t="s">
        <v>6</v>
      </c>
      <c r="S17" s="34" t="s">
        <v>7</v>
      </c>
      <c r="T17" s="34" t="s">
        <v>8</v>
      </c>
      <c r="U17" s="35" t="s">
        <v>9</v>
      </c>
      <c r="V17" s="22"/>
    </row>
    <row r="18" spans="2:22" ht="45" customHeight="1" thickTop="1" x14ac:dyDescent="0.3">
      <c r="B18" s="21"/>
      <c r="C18" s="36" t="str">
        <f>IF(ISBLANK('[2]A RENSEIGNER'!B28),"",'[2]A RENSEIGNER'!B28)</f>
        <v>SALZENSTEIN GEORGES</v>
      </c>
      <c r="D18" s="37"/>
      <c r="E18" s="38"/>
      <c r="F18" s="39"/>
      <c r="G18" s="40">
        <f>IF(ISBLANK('[2]POULE DE 3 '!E36),"",'[2]POULE DE 3 '!E36)</f>
        <v>15</v>
      </c>
      <c r="H18" s="40"/>
      <c r="I18" s="40">
        <f>IF(ISBLANK('[2]POULE DE 3 '!F36),"",'[2]POULE DE 3 '!F36)</f>
        <v>35</v>
      </c>
      <c r="J18" s="40">
        <f>IF(ISBLANK('[2]POULE DE 3 '!E44),"",'[2]POULE DE 3 '!E44)</f>
        <v>15</v>
      </c>
      <c r="K18" s="40"/>
      <c r="L18" s="41">
        <f>IF(ISBLANK('[2]POULE DE 3 '!F44),"",'[2]POULE DE 3 '!F44)</f>
        <v>40</v>
      </c>
      <c r="M18" s="42">
        <f>IF('[2]POULE DE 3 '!R27=0,"",'[2]POULE DE 3 '!R27)</f>
        <v>30</v>
      </c>
      <c r="N18" s="43">
        <f>IF('[2]POULE DE 3 '!S27=0,"",'[2]POULE DE 3 '!S27)</f>
        <v>75</v>
      </c>
      <c r="O18" s="44"/>
      <c r="P18" s="45">
        <f>IF(ISERROR('[2]POULE DE 3 '!T27),"",'[2]POULE DE 3 '!T27)</f>
        <v>0.4</v>
      </c>
      <c r="Q18" s="46">
        <f>IF(ISERROR('[2]POULE DE 3 '!W27),"",'[2]POULE DE 3 '!W27)</f>
        <v>4</v>
      </c>
      <c r="R18" s="47" t="str">
        <f>IF(ISERROR('[2]POULE DE 3 '!Y27),"",IF(ISBLANK('[2]A RENSEIGNER'!B28),"",IF('[2]POULE DE 3 '!Y27=1,'[2]POULE DE 3 '!Y27&amp;"er",'[2]POULE DE 3 '!Y27&amp;"ème")))</f>
        <v>1er</v>
      </c>
      <c r="S18" s="48">
        <f>IF(ISERROR('[2]POULE DE 3 '!Z27),"",'[2]POULE DE 3 '!Z27)</f>
        <v>8</v>
      </c>
      <c r="T18" s="48">
        <f>IF(ISBLANK(C18),"",'[2]POULE DE 3 '!AG27)</f>
        <v>4</v>
      </c>
      <c r="U18" s="49">
        <f>IF(ISERROR('[2]POULE DE 3 '!AH27),"",'[2]POULE DE 3 '!AH27)</f>
        <v>12</v>
      </c>
      <c r="V18" s="22"/>
    </row>
    <row r="19" spans="2:22" ht="45" customHeight="1" x14ac:dyDescent="0.3">
      <c r="B19" s="21"/>
      <c r="C19" s="50" t="str">
        <f>'[2]A RENSEIGNER'!C28</f>
        <v>R1</v>
      </c>
      <c r="D19" s="51"/>
      <c r="E19" s="52"/>
      <c r="F19" s="53"/>
      <c r="G19" s="54"/>
      <c r="H19" s="54">
        <f>'[2]POULE DE 3 '!J36</f>
        <v>2</v>
      </c>
      <c r="I19" s="54"/>
      <c r="J19" s="54"/>
      <c r="K19" s="54">
        <f>'[2]POULE DE 3 '!J44</f>
        <v>2</v>
      </c>
      <c r="L19" s="55"/>
      <c r="M19" s="56" t="s">
        <v>10</v>
      </c>
      <c r="N19" s="57"/>
      <c r="O19" s="58" t="s">
        <v>11</v>
      </c>
      <c r="P19" s="59"/>
      <c r="Q19" s="46"/>
      <c r="R19" s="48"/>
      <c r="S19" s="48"/>
      <c r="T19" s="48"/>
      <c r="U19" s="49"/>
      <c r="V19" s="22"/>
    </row>
    <row r="20" spans="2:22" ht="45" customHeight="1" thickBot="1" x14ac:dyDescent="0.35">
      <c r="B20" s="21"/>
      <c r="C20" s="60" t="str">
        <f>'[2]A RENSEIGNER'!D28</f>
        <v>ABLG</v>
      </c>
      <c r="D20" s="61"/>
      <c r="E20" s="62"/>
      <c r="F20" s="63"/>
      <c r="G20" s="64">
        <f>+'[2]POULE DE 3 '!I36</f>
        <v>0.42857142857142855</v>
      </c>
      <c r="H20" s="65"/>
      <c r="I20" s="65">
        <f>IF(ISBLANK('[2]POULE DE 3 '!G36),"",'[2]POULE DE 3 '!G36)</f>
        <v>3</v>
      </c>
      <c r="J20" s="64">
        <f>+'[2]POULE DE 3 '!I44</f>
        <v>0.375</v>
      </c>
      <c r="K20" s="65"/>
      <c r="L20" s="66">
        <f>IF(ISBLANK('[2]POULE DE 3 '!G44),"",'[2]POULE DE 3 '!G44)</f>
        <v>3</v>
      </c>
      <c r="M20" s="67">
        <f>IF('[2]POULE DE 3 '!U27=0,"",'[2]POULE DE 3 '!U27)</f>
        <v>0.42857142857142855</v>
      </c>
      <c r="N20" s="68"/>
      <c r="O20" s="69">
        <f>IF('[2]POULE DE 3 '!V27=0,"",'[2]POULE DE 3 '!V27)</f>
        <v>3</v>
      </c>
      <c r="P20" s="70"/>
      <c r="Q20" s="71"/>
      <c r="R20" s="72"/>
      <c r="S20" s="72"/>
      <c r="T20" s="72"/>
      <c r="U20" s="73"/>
      <c r="V20" s="22"/>
    </row>
    <row r="21" spans="2:22" ht="60.75" customHeight="1" thickTop="1" thickBot="1" x14ac:dyDescent="0.35">
      <c r="B21" s="21"/>
      <c r="C21" s="23" t="s">
        <v>1</v>
      </c>
      <c r="D21" s="24" t="str">
        <f>D17</f>
        <v>SALZENSTEIN GEORGES</v>
      </c>
      <c r="E21" s="24"/>
      <c r="F21" s="24"/>
      <c r="G21" s="25" t="str">
        <f>G17</f>
        <v>MENDEL GILLES</v>
      </c>
      <c r="H21" s="25"/>
      <c r="I21" s="25"/>
      <c r="J21" s="26" t="str">
        <f>J17</f>
        <v>BOISSET JEAN PIERRE</v>
      </c>
      <c r="K21" s="26"/>
      <c r="L21" s="27"/>
      <c r="M21" s="74" t="s">
        <v>2</v>
      </c>
      <c r="N21" s="75" t="s">
        <v>3</v>
      </c>
      <c r="O21" s="76"/>
      <c r="P21" s="77" t="s">
        <v>4</v>
      </c>
      <c r="Q21" s="32" t="s">
        <v>5</v>
      </c>
      <c r="R21" s="33" t="s">
        <v>6</v>
      </c>
      <c r="S21" s="34" t="s">
        <v>12</v>
      </c>
      <c r="T21" s="34" t="s">
        <v>8</v>
      </c>
      <c r="U21" s="35" t="s">
        <v>9</v>
      </c>
      <c r="V21" s="22"/>
    </row>
    <row r="22" spans="2:22" ht="43.95" customHeight="1" thickTop="1" x14ac:dyDescent="0.3">
      <c r="B22" s="21"/>
      <c r="C22" s="78" t="str">
        <f>IF(ISBLANK('[2]A RENSEIGNER'!B29),"",'[2]A RENSEIGNER'!B29)</f>
        <v>MENDEL GILLES</v>
      </c>
      <c r="D22" s="79">
        <f>IF(ISBLANK('[2]POULE DE 3 '!E37),"",'[2]POULE DE 3 '!E37)</f>
        <v>4</v>
      </c>
      <c r="E22" s="79"/>
      <c r="F22" s="79">
        <f>IF(ISBLANK('[2]POULE DE 3 '!F37),"",'[2]POULE DE 3 '!F37)</f>
        <v>35</v>
      </c>
      <c r="G22" s="80"/>
      <c r="H22" s="81"/>
      <c r="I22" s="82"/>
      <c r="J22" s="79">
        <f>IF(ISBLANK('[2]POULE DE 3 '!E28),"",'[2]POULE DE 3 '!E28)</f>
        <v>14</v>
      </c>
      <c r="K22" s="79"/>
      <c r="L22" s="83">
        <f>IF(ISBLANK('[2]POULE DE 3 '!F28),"",'[2]POULE DE 3 '!F28)</f>
        <v>40</v>
      </c>
      <c r="M22" s="84">
        <f>IF('[2]POULE DE 3 '!R28=0,"",'[2]POULE DE 3 '!R28)</f>
        <v>18</v>
      </c>
      <c r="N22" s="85">
        <f>IF(ISERROR('[2]POULE DE 3 '!S28),"",'[2]POULE DE 3 '!S28)</f>
        <v>75</v>
      </c>
      <c r="O22" s="86"/>
      <c r="P22" s="87">
        <f>IF(ISERROR('[2]POULE DE 3 '!T28),"",'[2]POULE DE 3 '!T28)</f>
        <v>0.24</v>
      </c>
      <c r="Q22" s="88">
        <f>IF(ISERROR('[2]POULE DE 3 '!W28),"",'[2]POULE DE 3 '!W28)</f>
        <v>2</v>
      </c>
      <c r="R22" s="89" t="str">
        <f>IF(ISERROR('[2]POULE DE 3 '!Y28),"",IF(ISBLANK('[2]A RENSEIGNER'!B29),"",IF('[2]POULE DE 3 '!Y28=1,'[2]POULE DE 3 '!Y28&amp;"er",'[2]POULE DE 3 '!Y28&amp;"ème")))</f>
        <v>2ème</v>
      </c>
      <c r="S22" s="90">
        <f>IF(ISERROR('[2]POULE DE 3 '!Z28),"",'[2]POULE DE 3 '!Z28)</f>
        <v>5</v>
      </c>
      <c r="T22" s="90">
        <f>+'[2]POULE DE 3 '!AG28</f>
        <v>1</v>
      </c>
      <c r="U22" s="91">
        <f>IF(ISERROR('[2]POULE DE 3 '!AH28),"",'[2]POULE DE 3 '!AH28)</f>
        <v>6</v>
      </c>
      <c r="V22" s="22"/>
    </row>
    <row r="23" spans="2:22" ht="43.95" customHeight="1" x14ac:dyDescent="0.3">
      <c r="B23" s="21"/>
      <c r="C23" s="92" t="str">
        <f>'[2]A RENSEIGNER'!C29</f>
        <v>R1</v>
      </c>
      <c r="D23" s="93"/>
      <c r="E23" s="93">
        <f>'[2]POULE DE 3 '!J37</f>
        <v>0</v>
      </c>
      <c r="F23" s="93"/>
      <c r="G23" s="94"/>
      <c r="H23" s="95"/>
      <c r="I23" s="96"/>
      <c r="J23" s="93"/>
      <c r="K23" s="93">
        <f>'[2]POULE DE 3 '!J28</f>
        <v>2</v>
      </c>
      <c r="L23" s="97"/>
      <c r="M23" s="98" t="s">
        <v>10</v>
      </c>
      <c r="N23" s="99"/>
      <c r="O23" s="100"/>
      <c r="P23" s="101" t="s">
        <v>11</v>
      </c>
      <c r="Q23" s="88"/>
      <c r="R23" s="90"/>
      <c r="S23" s="90"/>
      <c r="T23" s="90"/>
      <c r="U23" s="91"/>
      <c r="V23" s="22"/>
    </row>
    <row r="24" spans="2:22" ht="43.95" customHeight="1" thickBot="1" x14ac:dyDescent="0.35">
      <c r="B24" s="21"/>
      <c r="C24" s="102" t="str">
        <f>'[2]A RENSEIGNER'!D29</f>
        <v>ABMA</v>
      </c>
      <c r="D24" s="103">
        <f>+'[2]POULE DE 3 '!I37</f>
        <v>0.11428571428571428</v>
      </c>
      <c r="E24" s="104"/>
      <c r="F24" s="104">
        <f>IF(ISBLANK('[2]POULE DE 3 '!G37),"",'[2]POULE DE 3 '!G37)</f>
        <v>1</v>
      </c>
      <c r="G24" s="105"/>
      <c r="H24" s="106"/>
      <c r="I24" s="107"/>
      <c r="J24" s="103">
        <f>+'[2]POULE DE 3 '!I28</f>
        <v>0.35</v>
      </c>
      <c r="K24" s="104"/>
      <c r="L24" s="108">
        <f>IF(ISBLANK('[2]POULE DE 3 '!G28),"",'[2]POULE DE 3 '!G28)</f>
        <v>2</v>
      </c>
      <c r="M24" s="109">
        <f>IF('[2]POULE DE 3 '!U28=0,"",'[2]POULE DE 3 '!U28)</f>
        <v>0.35</v>
      </c>
      <c r="N24" s="110"/>
      <c r="O24" s="111">
        <f>IF('[2]POULE DE 3 '!V28=0,"",'[2]POULE DE 3 '!V28)</f>
        <v>2</v>
      </c>
      <c r="P24" s="112"/>
      <c r="Q24" s="113"/>
      <c r="R24" s="114"/>
      <c r="S24" s="114"/>
      <c r="T24" s="114"/>
      <c r="U24" s="115"/>
      <c r="V24" s="22"/>
    </row>
    <row r="25" spans="2:22" ht="60.75" customHeight="1" thickTop="1" thickBot="1" x14ac:dyDescent="0.35">
      <c r="B25" s="21"/>
      <c r="C25" s="23" t="s">
        <v>1</v>
      </c>
      <c r="D25" s="24" t="str">
        <f>$D$21</f>
        <v>SALZENSTEIN GEORGES</v>
      </c>
      <c r="E25" s="24"/>
      <c r="F25" s="24"/>
      <c r="G25" s="25" t="str">
        <f>$G$21</f>
        <v>MENDEL GILLES</v>
      </c>
      <c r="H25" s="25"/>
      <c r="I25" s="25"/>
      <c r="J25" s="26" t="str">
        <f>$J$21</f>
        <v>BOISSET JEAN PIERRE</v>
      </c>
      <c r="K25" s="26"/>
      <c r="L25" s="27"/>
      <c r="M25" s="116" t="s">
        <v>2</v>
      </c>
      <c r="N25" s="117" t="s">
        <v>3</v>
      </c>
      <c r="O25" s="118"/>
      <c r="P25" s="119" t="s">
        <v>4</v>
      </c>
      <c r="Q25" s="32" t="s">
        <v>5</v>
      </c>
      <c r="R25" s="33" t="s">
        <v>6</v>
      </c>
      <c r="S25" s="34" t="s">
        <v>12</v>
      </c>
      <c r="T25" s="34" t="s">
        <v>8</v>
      </c>
      <c r="U25" s="35" t="s">
        <v>9</v>
      </c>
      <c r="V25" s="22"/>
    </row>
    <row r="26" spans="2:22" ht="46.95" customHeight="1" thickTop="1" x14ac:dyDescent="0.3">
      <c r="B26" s="21"/>
      <c r="C26" s="120" t="str">
        <f>IF(ISBLANK('[2]A RENSEIGNER'!B30),"",'[2]A RENSEIGNER'!B30)</f>
        <v>BOISSET JEAN PIERRE</v>
      </c>
      <c r="D26" s="121">
        <f>IF(ISBLANK('[2]POULE DE 3 '!E46),"",'[2]POULE DE 3 '!E46)</f>
        <v>7</v>
      </c>
      <c r="E26" s="121"/>
      <c r="F26" s="121">
        <f>+'[2]POULE DE 3 '!F46</f>
        <v>40</v>
      </c>
      <c r="G26" s="121">
        <f>IF(ISBLANK('[2]POULE DE 3 '!E29),"",'[2]POULE DE 3 '!E29)</f>
        <v>13</v>
      </c>
      <c r="H26" s="121"/>
      <c r="I26" s="121">
        <f>+'[2]POULE DE 3 '!F29</f>
        <v>40</v>
      </c>
      <c r="J26" s="122"/>
      <c r="K26" s="123"/>
      <c r="L26" s="124"/>
      <c r="M26" s="125">
        <f>IF('[2]POULE DE 3 '!R29=0,"",'[2]POULE DE 3 '!R29)</f>
        <v>20</v>
      </c>
      <c r="N26" s="126">
        <f>IF(ISERROR('[2]POULE DE 3 '!S29),"",'[2]POULE DE 3 '!S29)</f>
        <v>80</v>
      </c>
      <c r="O26" s="127"/>
      <c r="P26" s="128">
        <f>IF(ISERROR('[2]POULE DE 3 '!T29),"",'[2]POULE DE 3 '!T29)</f>
        <v>0.25</v>
      </c>
      <c r="Q26" s="129">
        <f>IF(ISERROR('[2]POULE DE 3 '!W29),"",'[2]POULE DE 3 '!W29)</f>
        <v>0</v>
      </c>
      <c r="R26" s="130" t="str">
        <f>IF(ISERROR('[2]POULE DE 3 '!Y29),"",IF(ISBLANK('[2]A RENSEIGNER'!B30),"",IF('[2]POULE DE 3 '!Y29=1,'[2]POULE DE 3 '!Y29&amp;"er",'[2]POULE DE 3 '!Y29&amp;"ème")))</f>
        <v>3ème</v>
      </c>
      <c r="S26" s="131">
        <f>IF(ISERROR('[2]POULE DE 3 '!Z29),"",'[2]POULE DE 3 '!Z29)</f>
        <v>3</v>
      </c>
      <c r="T26" s="131">
        <f>+'[2]POULE DE 3 '!AG29</f>
        <v>0</v>
      </c>
      <c r="U26" s="132">
        <f>IF(ISERROR('[2]POULE DE 3 '!AH29),"",'[2]POULE DE 3 '!AH29)</f>
        <v>3</v>
      </c>
      <c r="V26" s="22"/>
    </row>
    <row r="27" spans="2:22" ht="46.95" customHeight="1" x14ac:dyDescent="0.3">
      <c r="B27" s="21"/>
      <c r="C27" s="133" t="str">
        <f>'[2]A RENSEIGNER'!C30</f>
        <v>R1</v>
      </c>
      <c r="D27" s="134"/>
      <c r="E27" s="134">
        <f>'[2]POULE DE 3 '!J46</f>
        <v>0</v>
      </c>
      <c r="F27" s="134"/>
      <c r="G27" s="134"/>
      <c r="H27" s="134">
        <f>'[2]POULE DE 3 '!J29</f>
        <v>0</v>
      </c>
      <c r="I27" s="134"/>
      <c r="J27" s="135"/>
      <c r="K27" s="136"/>
      <c r="L27" s="137"/>
      <c r="M27" s="138" t="s">
        <v>10</v>
      </c>
      <c r="N27" s="139"/>
      <c r="O27" s="140" t="s">
        <v>11</v>
      </c>
      <c r="P27" s="141"/>
      <c r="Q27" s="129"/>
      <c r="R27" s="131"/>
      <c r="S27" s="131"/>
      <c r="T27" s="131"/>
      <c r="U27" s="132"/>
      <c r="V27" s="22"/>
    </row>
    <row r="28" spans="2:22" ht="46.95" customHeight="1" thickBot="1" x14ac:dyDescent="0.35">
      <c r="B28" s="21"/>
      <c r="C28" s="142" t="str">
        <f>'[2]A RENSEIGNER'!D30</f>
        <v>ABASM</v>
      </c>
      <c r="D28" s="143">
        <f>+'[2]POULE DE 3 '!I46</f>
        <v>0.17499999999999999</v>
      </c>
      <c r="E28" s="144"/>
      <c r="F28" s="144">
        <f>IF(ISBLANK('[2]POULE DE 3 '!G46),"",'[2]POULE DE 3 '!G46)</f>
        <v>3</v>
      </c>
      <c r="G28" s="143">
        <f>+'[2]POULE DE 3 '!I29</f>
        <v>0.32500000000000001</v>
      </c>
      <c r="H28" s="144"/>
      <c r="I28" s="144">
        <f>IF(ISBLANK('[2]POULE DE 3 '!G29),"",'[2]POULE DE 3 '!G29)</f>
        <v>2</v>
      </c>
      <c r="J28" s="145"/>
      <c r="K28" s="146"/>
      <c r="L28" s="147"/>
      <c r="M28" s="148" t="str">
        <f>IF('[2]POULE DE 3 '!U29=0,"",'[2]POULE DE 3 '!U29)</f>
        <v/>
      </c>
      <c r="N28" s="149"/>
      <c r="O28" s="150">
        <f>IF('[2]POULE DE 3 '!V29=0,"",'[2]POULE DE 3 '!V29)</f>
        <v>3</v>
      </c>
      <c r="P28" s="151"/>
      <c r="Q28" s="152"/>
      <c r="R28" s="153"/>
      <c r="S28" s="153"/>
      <c r="T28" s="153"/>
      <c r="U28" s="154"/>
      <c r="V28" s="22"/>
    </row>
    <row r="29" spans="2:22" ht="16.2" thickTop="1" x14ac:dyDescent="0.3">
      <c r="B29" s="21"/>
      <c r="C29" s="2"/>
      <c r="D29" s="3"/>
      <c r="E29" s="3"/>
      <c r="F29" s="3"/>
      <c r="G29" s="3"/>
      <c r="H29" s="3"/>
      <c r="I29" s="3"/>
      <c r="J29" s="3"/>
      <c r="K29" s="3"/>
      <c r="L29" s="3"/>
      <c r="M29" s="2"/>
      <c r="N29" s="2"/>
      <c r="O29" s="2"/>
      <c r="P29" s="1"/>
      <c r="Q29" s="1"/>
      <c r="R29" s="1"/>
      <c r="S29" s="1"/>
      <c r="T29" s="1"/>
      <c r="U29" s="1"/>
      <c r="V29" s="22"/>
    </row>
    <row r="30" spans="2:22" ht="16.2" thickBot="1" x14ac:dyDescent="0.35">
      <c r="B30" s="155"/>
      <c r="C30" s="156"/>
      <c r="D30" s="157"/>
      <c r="E30" s="157"/>
      <c r="F30" s="157"/>
      <c r="G30" s="157"/>
      <c r="H30" s="157"/>
      <c r="I30" s="157"/>
      <c r="J30" s="157"/>
      <c r="K30" s="157"/>
      <c r="L30" s="157"/>
      <c r="M30" s="156"/>
      <c r="N30" s="156"/>
      <c r="O30" s="156"/>
      <c r="P30" s="158"/>
      <c r="Q30" s="158"/>
      <c r="R30" s="158"/>
      <c r="S30" s="158"/>
      <c r="T30" s="158"/>
      <c r="U30" s="158"/>
      <c r="V30" s="159"/>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6" priority="6" operator="equal">
      <formula>0</formula>
    </cfRule>
    <cfRule type="cellIs" dxfId="15" priority="7" operator="equal">
      <formula>2</formula>
    </cfRule>
    <cfRule type="cellIs" dxfId="14" priority="8" operator="equal">
      <formula>1</formula>
    </cfRule>
  </conditionalFormatting>
  <conditionalFormatting sqref="H19 K19 K23 E23 E27 H27">
    <cfRule type="containsErrors" dxfId="13" priority="5">
      <formula>ISERROR(E19)</formula>
    </cfRule>
  </conditionalFormatting>
  <conditionalFormatting sqref="C18">
    <cfRule type="expression" dxfId="12" priority="4">
      <formula>$R$18="1er"</formula>
    </cfRule>
  </conditionalFormatting>
  <conditionalFormatting sqref="R22:R24 R18:R20 R26:R28">
    <cfRule type="containsText" dxfId="11" priority="3" operator="containsText" text="1er">
      <formula>NOT(ISERROR(SEARCH("1er",R18)))</formula>
    </cfRule>
  </conditionalFormatting>
  <conditionalFormatting sqref="C22">
    <cfRule type="expression" dxfId="10" priority="2">
      <formula>$R$22="1er"</formula>
    </cfRule>
  </conditionalFormatting>
  <conditionalFormatting sqref="C26">
    <cfRule type="expression" dxfId="9"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7F90-D446-45D6-AC22-A288F8D0B911}">
  <sheetPr>
    <tabColor theme="3" tint="0.39997558519241921"/>
    <pageSetUpPr fitToPage="1"/>
  </sheetPr>
  <dimension ref="B1:V31"/>
  <sheetViews>
    <sheetView showGridLines="0" topLeftCell="A16" zoomScale="55" zoomScaleNormal="55" workbookViewId="0">
      <selection activeCell="C7" sqref="C7:U7"/>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1">
        <f>'[1]A RENSEIGNER'!$C$11</f>
        <v>44885</v>
      </c>
      <c r="D3" s="11"/>
      <c r="E3" s="11"/>
      <c r="F3" s="11"/>
      <c r="G3" s="11"/>
      <c r="H3" s="11"/>
      <c r="I3" s="11"/>
      <c r="J3" s="11"/>
      <c r="K3" s="11"/>
      <c r="L3" s="11"/>
      <c r="M3" s="11"/>
      <c r="N3" s="11"/>
      <c r="O3" s="11"/>
      <c r="P3" s="11"/>
      <c r="Q3" s="11"/>
      <c r="R3" s="11"/>
      <c r="S3" s="11"/>
      <c r="T3" s="11"/>
      <c r="U3" s="11"/>
      <c r="V3" s="12"/>
    </row>
    <row r="4" spans="2:22" ht="31.2" x14ac:dyDescent="0.6">
      <c r="B4" s="10"/>
      <c r="C4" s="13"/>
      <c r="D4" s="14"/>
      <c r="E4" s="14"/>
      <c r="F4" s="14"/>
      <c r="G4" s="14"/>
      <c r="H4" s="14"/>
      <c r="I4" s="14"/>
      <c r="J4" s="14"/>
      <c r="K4" s="14"/>
      <c r="L4" s="14"/>
      <c r="M4" s="13"/>
      <c r="N4" s="13"/>
      <c r="O4" s="13"/>
      <c r="P4" s="15"/>
      <c r="Q4" s="15"/>
      <c r="R4" s="15"/>
      <c r="S4" s="15"/>
      <c r="T4" s="16"/>
      <c r="U4" s="16"/>
      <c r="V4" s="12"/>
    </row>
    <row r="5" spans="2:22" ht="36.6" x14ac:dyDescent="0.5">
      <c r="B5" s="10"/>
      <c r="C5" s="17" t="str">
        <f>'[1]A RENSEIGNER'!$C$12</f>
        <v>ABASM</v>
      </c>
      <c r="D5" s="17"/>
      <c r="E5" s="17"/>
      <c r="F5" s="17"/>
      <c r="G5" s="17"/>
      <c r="H5" s="17"/>
      <c r="I5" s="17"/>
      <c r="J5" s="17"/>
      <c r="K5" s="17"/>
      <c r="L5" s="17"/>
      <c r="M5" s="17"/>
      <c r="N5" s="17"/>
      <c r="O5" s="17"/>
      <c r="P5" s="17"/>
      <c r="Q5" s="17"/>
      <c r="R5" s="17"/>
      <c r="S5" s="17"/>
      <c r="T5" s="17"/>
      <c r="U5" s="17"/>
      <c r="V5" s="12"/>
    </row>
    <row r="6" spans="2:22" ht="31.2" x14ac:dyDescent="0.6">
      <c r="B6" s="10"/>
      <c r="C6" s="13"/>
      <c r="D6" s="14"/>
      <c r="E6" s="14"/>
      <c r="F6" s="14"/>
      <c r="G6" s="14"/>
      <c r="H6" s="14"/>
      <c r="I6" s="14"/>
      <c r="J6" s="14"/>
      <c r="K6" s="14"/>
      <c r="L6" s="14"/>
      <c r="M6" s="13"/>
      <c r="N6" s="13"/>
      <c r="O6" s="13"/>
      <c r="P6" s="15"/>
      <c r="Q6" s="15"/>
      <c r="R6" s="15"/>
      <c r="S6" s="15"/>
      <c r="T6" s="16"/>
      <c r="U6" s="16"/>
      <c r="V6" s="12"/>
    </row>
    <row r="7" spans="2:22" ht="36.6" x14ac:dyDescent="0.5">
      <c r="B7" s="10"/>
      <c r="C7" s="17" t="str">
        <f>"MODE DE JEU"&amp;"  "&amp;'[1]A RENSEIGNER'!$C$16</f>
        <v>MODE DE JEU  3 BANDES</v>
      </c>
      <c r="D7" s="17"/>
      <c r="E7" s="17"/>
      <c r="F7" s="17"/>
      <c r="G7" s="17"/>
      <c r="H7" s="17"/>
      <c r="I7" s="17"/>
      <c r="J7" s="17"/>
      <c r="K7" s="17"/>
      <c r="L7" s="17"/>
      <c r="M7" s="17"/>
      <c r="N7" s="17"/>
      <c r="O7" s="17"/>
      <c r="P7" s="17"/>
      <c r="Q7" s="17"/>
      <c r="R7" s="17"/>
      <c r="S7" s="17"/>
      <c r="T7" s="17"/>
      <c r="U7" s="17"/>
      <c r="V7" s="12"/>
    </row>
    <row r="8" spans="2:22" ht="31.2" x14ac:dyDescent="0.6">
      <c r="B8" s="10"/>
      <c r="C8" s="13"/>
      <c r="D8" s="13"/>
      <c r="E8" s="13"/>
      <c r="F8" s="13"/>
      <c r="G8" s="13"/>
      <c r="H8" s="13"/>
      <c r="I8" s="13"/>
      <c r="J8" s="13"/>
      <c r="K8" s="13"/>
      <c r="L8" s="13"/>
      <c r="M8" s="13"/>
      <c r="N8" s="13"/>
      <c r="O8" s="13"/>
      <c r="P8" s="13"/>
      <c r="Q8" s="13"/>
      <c r="R8" s="13"/>
      <c r="S8" s="15"/>
      <c r="T8" s="16"/>
      <c r="U8" s="16"/>
      <c r="V8" s="12"/>
    </row>
    <row r="9" spans="2:22" ht="36.6" x14ac:dyDescent="0.5">
      <c r="B9" s="10"/>
      <c r="C9" s="17" t="str">
        <f>"CATEGORIE"&amp;"  "&amp;'[1]A RENSEIGNER'!$C$17</f>
        <v>CATEGORIE  R1</v>
      </c>
      <c r="D9" s="17"/>
      <c r="E9" s="17"/>
      <c r="F9" s="17"/>
      <c r="G9" s="17"/>
      <c r="H9" s="17"/>
      <c r="I9" s="17"/>
      <c r="J9" s="17"/>
      <c r="K9" s="17"/>
      <c r="L9" s="17"/>
      <c r="M9" s="17"/>
      <c r="N9" s="17"/>
      <c r="O9" s="17"/>
      <c r="P9" s="17"/>
      <c r="Q9" s="17"/>
      <c r="R9" s="17"/>
      <c r="S9" s="17"/>
      <c r="T9" s="17"/>
      <c r="U9" s="17"/>
      <c r="V9" s="18"/>
    </row>
    <row r="10" spans="2:22" ht="31.2" x14ac:dyDescent="0.3">
      <c r="B10" s="19"/>
      <c r="C10" s="13"/>
      <c r="D10" s="13"/>
      <c r="E10" s="13"/>
      <c r="F10" s="13"/>
      <c r="G10" s="13"/>
      <c r="H10" s="13"/>
      <c r="I10" s="13"/>
      <c r="J10" s="13"/>
      <c r="K10" s="13"/>
      <c r="L10" s="13"/>
      <c r="M10" s="13"/>
      <c r="N10" s="13"/>
      <c r="O10" s="13"/>
      <c r="P10" s="13"/>
      <c r="Q10" s="13"/>
      <c r="R10" s="13"/>
      <c r="S10" s="13"/>
      <c r="T10" s="20"/>
      <c r="U10" s="20"/>
      <c r="V10" s="18"/>
    </row>
    <row r="11" spans="2:22" ht="36.6" x14ac:dyDescent="0.5">
      <c r="B11" s="10"/>
      <c r="C11" s="17" t="str">
        <f>"TOURNOI N°"&amp;"  "&amp;'[1]A RENSEIGNER'!$C$14</f>
        <v>TOURNOI N°  1</v>
      </c>
      <c r="D11" s="17"/>
      <c r="E11" s="17"/>
      <c r="F11" s="17"/>
      <c r="G11" s="17"/>
      <c r="H11" s="17"/>
      <c r="I11" s="17"/>
      <c r="J11" s="17"/>
      <c r="K11" s="17"/>
      <c r="L11" s="17"/>
      <c r="M11" s="17"/>
      <c r="N11" s="17"/>
      <c r="O11" s="17"/>
      <c r="P11" s="17"/>
      <c r="Q11" s="17"/>
      <c r="R11" s="17"/>
      <c r="S11" s="17"/>
      <c r="T11" s="17"/>
      <c r="U11" s="17"/>
      <c r="V11" s="12"/>
    </row>
    <row r="12" spans="2:22" ht="31.2" x14ac:dyDescent="0.6">
      <c r="B12" s="10"/>
      <c r="C12" s="13"/>
      <c r="D12" s="14"/>
      <c r="E12" s="14"/>
      <c r="F12" s="14"/>
      <c r="G12" s="14"/>
      <c r="H12" s="14"/>
      <c r="I12" s="14"/>
      <c r="J12" s="14"/>
      <c r="K12" s="14"/>
      <c r="L12" s="14"/>
      <c r="M12" s="13"/>
      <c r="N12" s="13"/>
      <c r="O12" s="13"/>
      <c r="P12" s="15"/>
      <c r="Q12" s="15"/>
      <c r="R12" s="15"/>
      <c r="S12" s="15"/>
      <c r="T12" s="16"/>
      <c r="U12" s="16"/>
      <c r="V12" s="12"/>
    </row>
    <row r="13" spans="2:22" ht="36.6" x14ac:dyDescent="0.5">
      <c r="B13" s="10"/>
      <c r="C13" s="17" t="str">
        <f>"POULE n°"&amp;"  "&amp;'[1]A RENSEIGNER'!$C$15</f>
        <v>POULE n°  1</v>
      </c>
      <c r="D13" s="17"/>
      <c r="E13" s="17"/>
      <c r="F13" s="17"/>
      <c r="G13" s="17"/>
      <c r="H13" s="17"/>
      <c r="I13" s="17"/>
      <c r="J13" s="17"/>
      <c r="K13" s="17"/>
      <c r="L13" s="17"/>
      <c r="M13" s="17"/>
      <c r="N13" s="17"/>
      <c r="O13" s="17"/>
      <c r="P13" s="17"/>
      <c r="Q13" s="17"/>
      <c r="R13" s="17"/>
      <c r="S13" s="17"/>
      <c r="T13" s="17"/>
      <c r="U13" s="17"/>
      <c r="V13" s="12"/>
    </row>
    <row r="14" spans="2:22" ht="31.2" x14ac:dyDescent="0.6">
      <c r="B14" s="10"/>
      <c r="C14" s="13"/>
      <c r="D14" s="13"/>
      <c r="E14" s="13"/>
      <c r="F14" s="13"/>
      <c r="G14" s="13"/>
      <c r="H14" s="13"/>
      <c r="I14" s="13"/>
      <c r="J14" s="13"/>
      <c r="K14" s="13"/>
      <c r="L14" s="13"/>
      <c r="M14" s="13"/>
      <c r="N14" s="13"/>
      <c r="O14" s="13"/>
      <c r="P14" s="13"/>
      <c r="Q14" s="13"/>
      <c r="R14" s="13"/>
      <c r="S14" s="15"/>
      <c r="T14" s="16"/>
      <c r="U14" s="16"/>
      <c r="V14" s="12"/>
    </row>
    <row r="15" spans="2:22" ht="36.6" x14ac:dyDescent="0.5">
      <c r="B15" s="10"/>
      <c r="C15" s="17" t="s">
        <v>0</v>
      </c>
      <c r="D15" s="17"/>
      <c r="E15" s="17"/>
      <c r="F15" s="17"/>
      <c r="G15" s="17"/>
      <c r="H15" s="17"/>
      <c r="I15" s="17"/>
      <c r="J15" s="17"/>
      <c r="K15" s="17"/>
      <c r="L15" s="17"/>
      <c r="M15" s="17"/>
      <c r="N15" s="17"/>
      <c r="O15" s="17"/>
      <c r="P15" s="17"/>
      <c r="Q15" s="17"/>
      <c r="R15" s="17"/>
      <c r="S15" s="17"/>
      <c r="T15" s="17"/>
      <c r="U15" s="17"/>
      <c r="V15" s="12"/>
    </row>
    <row r="16" spans="2:22" ht="16.2" thickBot="1" x14ac:dyDescent="0.35">
      <c r="B16" s="21"/>
      <c r="C16" s="2"/>
      <c r="D16" s="3"/>
      <c r="E16" s="3"/>
      <c r="F16" s="3"/>
      <c r="G16" s="3"/>
      <c r="H16" s="3"/>
      <c r="I16" s="3"/>
      <c r="J16" s="3"/>
      <c r="K16" s="3"/>
      <c r="L16" s="3"/>
      <c r="M16" s="2"/>
      <c r="N16" s="2"/>
      <c r="O16" s="2"/>
      <c r="P16" s="1"/>
      <c r="Q16" s="1"/>
      <c r="R16" s="1"/>
      <c r="S16" s="1"/>
      <c r="T16" s="1"/>
      <c r="U16" s="1"/>
      <c r="V16" s="22"/>
    </row>
    <row r="17" spans="2:22" ht="60.75" customHeight="1" thickTop="1" thickBot="1" x14ac:dyDescent="0.35">
      <c r="B17" s="21"/>
      <c r="C17" s="23" t="s">
        <v>1</v>
      </c>
      <c r="D17" s="24" t="str">
        <f>C18</f>
        <v>MALAHIEUDE CLAUDE</v>
      </c>
      <c r="E17" s="24"/>
      <c r="F17" s="24"/>
      <c r="G17" s="25" t="str">
        <f>C22</f>
        <v>DI GIOIA SERGE</v>
      </c>
      <c r="H17" s="25"/>
      <c r="I17" s="25"/>
      <c r="J17" s="26" t="str">
        <f>C26</f>
        <v>KEREBEL ERIC</v>
      </c>
      <c r="K17" s="26"/>
      <c r="L17" s="27"/>
      <c r="M17" s="28" t="s">
        <v>2</v>
      </c>
      <c r="N17" s="29" t="s">
        <v>3</v>
      </c>
      <c r="O17" s="30"/>
      <c r="P17" s="31" t="s">
        <v>4</v>
      </c>
      <c r="Q17" s="32" t="s">
        <v>5</v>
      </c>
      <c r="R17" s="33" t="s">
        <v>6</v>
      </c>
      <c r="S17" s="34" t="s">
        <v>7</v>
      </c>
      <c r="T17" s="34" t="s">
        <v>8</v>
      </c>
      <c r="U17" s="35" t="s">
        <v>9</v>
      </c>
      <c r="V17" s="22"/>
    </row>
    <row r="18" spans="2:22" ht="45" customHeight="1" thickTop="1" x14ac:dyDescent="0.3">
      <c r="B18" s="21"/>
      <c r="C18" s="36" t="str">
        <f>IF(ISBLANK('[1]A RENSEIGNER'!B28),"",'[1]A RENSEIGNER'!B28)</f>
        <v>MALAHIEUDE CLAUDE</v>
      </c>
      <c r="D18" s="37"/>
      <c r="E18" s="38"/>
      <c r="F18" s="39"/>
      <c r="G18" s="40">
        <f>IF(ISBLANK('[1]POULE DE 3 '!E36),"",'[1]POULE DE 3 '!E36)</f>
        <v>15</v>
      </c>
      <c r="H18" s="40"/>
      <c r="I18" s="40">
        <f>IF(ISBLANK('[1]POULE DE 3 '!F36),"",'[1]POULE DE 3 '!F36)</f>
        <v>35</v>
      </c>
      <c r="J18" s="40">
        <f>IF(ISBLANK('[1]POULE DE 3 '!E44),"",'[1]POULE DE 3 '!E44)</f>
        <v>10</v>
      </c>
      <c r="K18" s="40"/>
      <c r="L18" s="41">
        <f>IF(ISBLANK('[1]POULE DE 3 '!F44),"",'[1]POULE DE 3 '!F44)</f>
        <v>40</v>
      </c>
      <c r="M18" s="42">
        <f>IF('[1]POULE DE 3 '!R27=0,"",'[1]POULE DE 3 '!R27)</f>
        <v>25</v>
      </c>
      <c r="N18" s="43">
        <f>IF('[1]POULE DE 3 '!S27=0,"",'[1]POULE DE 3 '!S27)</f>
        <v>75</v>
      </c>
      <c r="O18" s="44"/>
      <c r="P18" s="45">
        <f>IF(ISERROR('[1]POULE DE 3 '!T27),"",'[1]POULE DE 3 '!T27)</f>
        <v>0.33333333333333331</v>
      </c>
      <c r="Q18" s="46">
        <f>IF(ISERROR('[1]POULE DE 3 '!W27),"",'[1]POULE DE 3 '!W27)</f>
        <v>4</v>
      </c>
      <c r="R18" s="47" t="str">
        <f>IF(ISERROR('[1]POULE DE 3 '!Y27),"",IF(ISBLANK('[1]A RENSEIGNER'!B28),"",IF('[1]POULE DE 3 '!Y27=1,'[1]POULE DE 3 '!Y27&amp;"er",'[1]POULE DE 3 '!Y27&amp;"ème")))</f>
        <v>1er</v>
      </c>
      <c r="S18" s="48">
        <f>IF(ISERROR('[1]POULE DE 3 '!Z27),"",'[1]POULE DE 3 '!Z27)</f>
        <v>8</v>
      </c>
      <c r="T18" s="48">
        <f>IF(ISBLANK(C18),"",'[1]POULE DE 3 '!AG27)</f>
        <v>3</v>
      </c>
      <c r="U18" s="49">
        <f>IF(ISERROR('[1]POULE DE 3 '!AH27),"",'[1]POULE DE 3 '!AH27)</f>
        <v>11</v>
      </c>
      <c r="V18" s="22"/>
    </row>
    <row r="19" spans="2:22" ht="45" customHeight="1" x14ac:dyDescent="0.3">
      <c r="B19" s="21"/>
      <c r="C19" s="50" t="str">
        <f>'[1]A RENSEIGNER'!C28</f>
        <v>R1</v>
      </c>
      <c r="D19" s="51"/>
      <c r="E19" s="52"/>
      <c r="F19" s="53"/>
      <c r="G19" s="54"/>
      <c r="H19" s="54">
        <f>'[1]POULE DE 3 '!J36</f>
        <v>2</v>
      </c>
      <c r="I19" s="54"/>
      <c r="J19" s="54"/>
      <c r="K19" s="54">
        <f>'[1]POULE DE 3 '!J44</f>
        <v>2</v>
      </c>
      <c r="L19" s="55"/>
      <c r="M19" s="56" t="s">
        <v>10</v>
      </c>
      <c r="N19" s="57"/>
      <c r="O19" s="58" t="s">
        <v>11</v>
      </c>
      <c r="P19" s="59"/>
      <c r="Q19" s="46"/>
      <c r="R19" s="48"/>
      <c r="S19" s="48"/>
      <c r="T19" s="48"/>
      <c r="U19" s="49"/>
      <c r="V19" s="22"/>
    </row>
    <row r="20" spans="2:22" ht="45" customHeight="1" thickBot="1" x14ac:dyDescent="0.35">
      <c r="B20" s="21"/>
      <c r="C20" s="60" t="str">
        <f>'[1]A RENSEIGNER'!D28</f>
        <v>ABMA</v>
      </c>
      <c r="D20" s="61"/>
      <c r="E20" s="62"/>
      <c r="F20" s="63"/>
      <c r="G20" s="64">
        <f>+'[1]POULE DE 3 '!I36</f>
        <v>0.42857142857142855</v>
      </c>
      <c r="H20" s="65"/>
      <c r="I20" s="65">
        <f>IF(ISBLANK('[1]POULE DE 3 '!G36),"",'[1]POULE DE 3 '!G36)</f>
        <v>4</v>
      </c>
      <c r="J20" s="64">
        <f>+'[1]POULE DE 3 '!I44</f>
        <v>0.25</v>
      </c>
      <c r="K20" s="65"/>
      <c r="L20" s="66">
        <f>IF(ISBLANK('[1]POULE DE 3 '!G44),"",'[1]POULE DE 3 '!G44)</f>
        <v>3</v>
      </c>
      <c r="M20" s="67">
        <f>IF('[1]POULE DE 3 '!U27=0,"",'[1]POULE DE 3 '!U27)</f>
        <v>0.42857142857142855</v>
      </c>
      <c r="N20" s="68"/>
      <c r="O20" s="69">
        <f>IF('[1]POULE DE 3 '!V27=0,"",'[1]POULE DE 3 '!V27)</f>
        <v>4</v>
      </c>
      <c r="P20" s="70"/>
      <c r="Q20" s="71"/>
      <c r="R20" s="72"/>
      <c r="S20" s="72"/>
      <c r="T20" s="72"/>
      <c r="U20" s="73"/>
      <c r="V20" s="22"/>
    </row>
    <row r="21" spans="2:22" ht="60.75" customHeight="1" thickTop="1" thickBot="1" x14ac:dyDescent="0.35">
      <c r="B21" s="21"/>
      <c r="C21" s="23" t="s">
        <v>1</v>
      </c>
      <c r="D21" s="24" t="str">
        <f>D17</f>
        <v>MALAHIEUDE CLAUDE</v>
      </c>
      <c r="E21" s="24"/>
      <c r="F21" s="24"/>
      <c r="G21" s="25" t="str">
        <f>G17</f>
        <v>DI GIOIA SERGE</v>
      </c>
      <c r="H21" s="25"/>
      <c r="I21" s="25"/>
      <c r="J21" s="26" t="str">
        <f>J17</f>
        <v>KEREBEL ERIC</v>
      </c>
      <c r="K21" s="26"/>
      <c r="L21" s="27"/>
      <c r="M21" s="74" t="s">
        <v>2</v>
      </c>
      <c r="N21" s="75" t="s">
        <v>3</v>
      </c>
      <c r="O21" s="76"/>
      <c r="P21" s="77" t="s">
        <v>4</v>
      </c>
      <c r="Q21" s="32" t="s">
        <v>5</v>
      </c>
      <c r="R21" s="33" t="s">
        <v>6</v>
      </c>
      <c r="S21" s="34" t="s">
        <v>12</v>
      </c>
      <c r="T21" s="34" t="s">
        <v>8</v>
      </c>
      <c r="U21" s="35" t="s">
        <v>9</v>
      </c>
      <c r="V21" s="22"/>
    </row>
    <row r="22" spans="2:22" ht="43.95" customHeight="1" thickTop="1" x14ac:dyDescent="0.3">
      <c r="B22" s="21"/>
      <c r="C22" s="78" t="str">
        <f>IF(ISBLANK('[1]A RENSEIGNER'!B29),"",'[1]A RENSEIGNER'!B29)</f>
        <v>DI GIOIA SERGE</v>
      </c>
      <c r="D22" s="79">
        <f>IF(ISBLANK('[1]POULE DE 3 '!E37),"",'[1]POULE DE 3 '!E37)</f>
        <v>8</v>
      </c>
      <c r="E22" s="79"/>
      <c r="F22" s="79">
        <f>IF(ISBLANK('[1]POULE DE 3 '!F37),"",'[1]POULE DE 3 '!F37)</f>
        <v>35</v>
      </c>
      <c r="G22" s="80"/>
      <c r="H22" s="81"/>
      <c r="I22" s="82"/>
      <c r="J22" s="79">
        <f>IF(ISBLANK('[1]POULE DE 3 '!E28),"",'[1]POULE DE 3 '!E28)</f>
        <v>9</v>
      </c>
      <c r="K22" s="79"/>
      <c r="L22" s="83">
        <f>IF(ISBLANK('[1]POULE DE 3 '!F28),"",'[1]POULE DE 3 '!F28)</f>
        <v>40</v>
      </c>
      <c r="M22" s="84">
        <f>IF('[1]POULE DE 3 '!R28=0,"",'[1]POULE DE 3 '!R28)</f>
        <v>17</v>
      </c>
      <c r="N22" s="85">
        <f>IF(ISERROR('[1]POULE DE 3 '!S28),"",'[1]POULE DE 3 '!S28)</f>
        <v>75</v>
      </c>
      <c r="O22" s="86"/>
      <c r="P22" s="87">
        <f>IF(ISERROR('[1]POULE DE 3 '!T28),"",'[1]POULE DE 3 '!T28)</f>
        <v>0.22666666666666666</v>
      </c>
      <c r="Q22" s="88">
        <f>IF(ISERROR('[1]POULE DE 3 '!W28),"",'[1]POULE DE 3 '!W28)</f>
        <v>2</v>
      </c>
      <c r="R22" s="89" t="str">
        <f>IF(ISERROR('[1]POULE DE 3 '!Y28),"",IF(ISBLANK('[1]A RENSEIGNER'!B29),"",IF('[1]POULE DE 3 '!Y28=1,'[1]POULE DE 3 '!Y28&amp;"er",'[1]POULE DE 3 '!Y28&amp;"ème")))</f>
        <v>2ème</v>
      </c>
      <c r="S22" s="90">
        <f>IF(ISERROR('[1]POULE DE 3 '!Z28),"",'[1]POULE DE 3 '!Z28)</f>
        <v>5</v>
      </c>
      <c r="T22" s="90">
        <f>+'[1]POULE DE 3 '!AG28</f>
        <v>0</v>
      </c>
      <c r="U22" s="91">
        <f>IF(ISERROR('[1]POULE DE 3 '!AH28),"",'[1]POULE DE 3 '!AH28)</f>
        <v>5</v>
      </c>
      <c r="V22" s="22"/>
    </row>
    <row r="23" spans="2:22" ht="43.95" customHeight="1" x14ac:dyDescent="0.3">
      <c r="B23" s="21"/>
      <c r="C23" s="92" t="str">
        <f>'[1]A RENSEIGNER'!C29</f>
        <v>R1</v>
      </c>
      <c r="D23" s="93"/>
      <c r="E23" s="93">
        <f>'[1]POULE DE 3 '!J37</f>
        <v>0</v>
      </c>
      <c r="F23" s="93"/>
      <c r="G23" s="94"/>
      <c r="H23" s="95"/>
      <c r="I23" s="96"/>
      <c r="J23" s="93"/>
      <c r="K23" s="93">
        <f>'[1]POULE DE 3 '!J28</f>
        <v>2</v>
      </c>
      <c r="L23" s="97"/>
      <c r="M23" s="98" t="s">
        <v>10</v>
      </c>
      <c r="N23" s="99"/>
      <c r="O23" s="100"/>
      <c r="P23" s="101" t="s">
        <v>11</v>
      </c>
      <c r="Q23" s="88"/>
      <c r="R23" s="90"/>
      <c r="S23" s="90"/>
      <c r="T23" s="90"/>
      <c r="U23" s="91"/>
      <c r="V23" s="22"/>
    </row>
    <row r="24" spans="2:22" ht="43.95" customHeight="1" thickBot="1" x14ac:dyDescent="0.35">
      <c r="B24" s="21"/>
      <c r="C24" s="102" t="str">
        <f>'[1]A RENSEIGNER'!D29</f>
        <v>ABASM</v>
      </c>
      <c r="D24" s="103">
        <f>+'[1]POULE DE 3 '!I37</f>
        <v>0.22857142857142856</v>
      </c>
      <c r="E24" s="104"/>
      <c r="F24" s="104">
        <f>IF(ISBLANK('[1]POULE DE 3 '!G37),"",'[1]POULE DE 3 '!G37)</f>
        <v>2</v>
      </c>
      <c r="G24" s="105"/>
      <c r="H24" s="106"/>
      <c r="I24" s="107"/>
      <c r="J24" s="103">
        <f>+'[1]POULE DE 3 '!I28</f>
        <v>0.22500000000000001</v>
      </c>
      <c r="K24" s="104"/>
      <c r="L24" s="108">
        <f>IF(ISBLANK('[1]POULE DE 3 '!G28),"",'[1]POULE DE 3 '!G28)</f>
        <v>4</v>
      </c>
      <c r="M24" s="109">
        <f>IF('[1]POULE DE 3 '!U28=0,"",'[1]POULE DE 3 '!U28)</f>
        <v>0.22500000000000001</v>
      </c>
      <c r="N24" s="110"/>
      <c r="O24" s="111">
        <f>IF('[1]POULE DE 3 '!V28=0,"",'[1]POULE DE 3 '!V28)</f>
        <v>4</v>
      </c>
      <c r="P24" s="112"/>
      <c r="Q24" s="113"/>
      <c r="R24" s="114"/>
      <c r="S24" s="114"/>
      <c r="T24" s="114"/>
      <c r="U24" s="115"/>
      <c r="V24" s="22"/>
    </row>
    <row r="25" spans="2:22" ht="60.75" customHeight="1" thickTop="1" thickBot="1" x14ac:dyDescent="0.35">
      <c r="B25" s="21"/>
      <c r="C25" s="23" t="s">
        <v>1</v>
      </c>
      <c r="D25" s="24" t="str">
        <f>$D$21</f>
        <v>MALAHIEUDE CLAUDE</v>
      </c>
      <c r="E25" s="24"/>
      <c r="F25" s="24"/>
      <c r="G25" s="25" t="str">
        <f>$G$21</f>
        <v>DI GIOIA SERGE</v>
      </c>
      <c r="H25" s="25"/>
      <c r="I25" s="25"/>
      <c r="J25" s="26" t="str">
        <f>$J$21</f>
        <v>KEREBEL ERIC</v>
      </c>
      <c r="K25" s="26"/>
      <c r="L25" s="27"/>
      <c r="M25" s="116" t="s">
        <v>2</v>
      </c>
      <c r="N25" s="117" t="s">
        <v>3</v>
      </c>
      <c r="O25" s="118"/>
      <c r="P25" s="119" t="s">
        <v>4</v>
      </c>
      <c r="Q25" s="32" t="s">
        <v>5</v>
      </c>
      <c r="R25" s="33" t="s">
        <v>6</v>
      </c>
      <c r="S25" s="34" t="s">
        <v>12</v>
      </c>
      <c r="T25" s="34" t="s">
        <v>8</v>
      </c>
      <c r="U25" s="35" t="s">
        <v>9</v>
      </c>
      <c r="V25" s="22"/>
    </row>
    <row r="26" spans="2:22" ht="46.95" customHeight="1" thickTop="1" x14ac:dyDescent="0.3">
      <c r="B26" s="21"/>
      <c r="C26" s="120" t="str">
        <f>IF(ISBLANK('[1]A RENSEIGNER'!B30),"",'[1]A RENSEIGNER'!B30)</f>
        <v>KEREBEL ERIC</v>
      </c>
      <c r="D26" s="121">
        <f>IF(ISBLANK('[1]POULE DE 3 '!E46),"",'[1]POULE DE 3 '!E46)</f>
        <v>6</v>
      </c>
      <c r="E26" s="121"/>
      <c r="F26" s="121">
        <f>+'[1]POULE DE 3 '!F46</f>
        <v>40</v>
      </c>
      <c r="G26" s="121">
        <f>IF(ISBLANK('[1]POULE DE 3 '!E29),"",'[1]POULE DE 3 '!E29)</f>
        <v>5</v>
      </c>
      <c r="H26" s="121"/>
      <c r="I26" s="121">
        <f>+'[1]POULE DE 3 '!F29</f>
        <v>40</v>
      </c>
      <c r="J26" s="122"/>
      <c r="K26" s="123"/>
      <c r="L26" s="124"/>
      <c r="M26" s="125">
        <f>IF('[1]POULE DE 3 '!R29=0,"",'[1]POULE DE 3 '!R29)</f>
        <v>11</v>
      </c>
      <c r="N26" s="126">
        <f>IF(ISERROR('[1]POULE DE 3 '!S29),"",'[1]POULE DE 3 '!S29)</f>
        <v>80</v>
      </c>
      <c r="O26" s="127"/>
      <c r="P26" s="128">
        <f>IF(ISERROR('[1]POULE DE 3 '!T29),"",'[1]POULE DE 3 '!T29)</f>
        <v>0.13750000000000001</v>
      </c>
      <c r="Q26" s="129">
        <f>IF(ISERROR('[1]POULE DE 3 '!W29),"",'[1]POULE DE 3 '!W29)</f>
        <v>0</v>
      </c>
      <c r="R26" s="130" t="str">
        <f>IF(ISERROR('[1]POULE DE 3 '!Y29),"",IF(ISBLANK('[1]A RENSEIGNER'!B30),"",IF('[1]POULE DE 3 '!Y29=1,'[1]POULE DE 3 '!Y29&amp;"er",'[1]POULE DE 3 '!Y29&amp;"ème")))</f>
        <v>3ème</v>
      </c>
      <c r="S26" s="131">
        <f>IF(ISERROR('[1]POULE DE 3 '!Z29),"",'[1]POULE DE 3 '!Z29)</f>
        <v>3</v>
      </c>
      <c r="T26" s="131">
        <f>+'[1]POULE DE 3 '!AG29</f>
        <v>0</v>
      </c>
      <c r="U26" s="132">
        <f>IF(ISERROR('[1]POULE DE 3 '!AH29),"",'[1]POULE DE 3 '!AH29)</f>
        <v>3</v>
      </c>
      <c r="V26" s="22"/>
    </row>
    <row r="27" spans="2:22" ht="46.95" customHeight="1" x14ac:dyDescent="0.3">
      <c r="B27" s="21"/>
      <c r="C27" s="133" t="str">
        <f>'[1]A RENSEIGNER'!C30</f>
        <v>R1</v>
      </c>
      <c r="D27" s="134"/>
      <c r="E27" s="134">
        <f>'[1]POULE DE 3 '!J46</f>
        <v>0</v>
      </c>
      <c r="F27" s="134"/>
      <c r="G27" s="134"/>
      <c r="H27" s="134">
        <f>'[1]POULE DE 3 '!J29</f>
        <v>0</v>
      </c>
      <c r="I27" s="134"/>
      <c r="J27" s="135"/>
      <c r="K27" s="136"/>
      <c r="L27" s="137"/>
      <c r="M27" s="138" t="s">
        <v>10</v>
      </c>
      <c r="N27" s="139"/>
      <c r="O27" s="140" t="s">
        <v>11</v>
      </c>
      <c r="P27" s="141"/>
      <c r="Q27" s="129"/>
      <c r="R27" s="131"/>
      <c r="S27" s="131"/>
      <c r="T27" s="131"/>
      <c r="U27" s="132"/>
      <c r="V27" s="22"/>
    </row>
    <row r="28" spans="2:22" ht="46.95" customHeight="1" thickBot="1" x14ac:dyDescent="0.35">
      <c r="B28" s="21"/>
      <c r="C28" s="142" t="str">
        <f>'[1]A RENSEIGNER'!D30</f>
        <v>ABASM</v>
      </c>
      <c r="D28" s="143">
        <f>+'[1]POULE DE 3 '!I46</f>
        <v>0.15</v>
      </c>
      <c r="E28" s="144"/>
      <c r="F28" s="144">
        <f>IF(ISBLANK('[1]POULE DE 3 '!G46),"",'[1]POULE DE 3 '!G46)</f>
        <v>1</v>
      </c>
      <c r="G28" s="143">
        <f>+'[1]POULE DE 3 '!I29</f>
        <v>0.125</v>
      </c>
      <c r="H28" s="144"/>
      <c r="I28" s="144">
        <f>IF(ISBLANK('[1]POULE DE 3 '!G29),"",'[1]POULE DE 3 '!G29)</f>
        <v>3</v>
      </c>
      <c r="J28" s="145"/>
      <c r="K28" s="146"/>
      <c r="L28" s="147"/>
      <c r="M28" s="148" t="str">
        <f>IF('[1]POULE DE 3 '!U29=0,"",'[1]POULE DE 3 '!U29)</f>
        <v/>
      </c>
      <c r="N28" s="149"/>
      <c r="O28" s="150">
        <f>IF('[1]POULE DE 3 '!V29=0,"",'[1]POULE DE 3 '!V29)</f>
        <v>3</v>
      </c>
      <c r="P28" s="151"/>
      <c r="Q28" s="152"/>
      <c r="R28" s="153"/>
      <c r="S28" s="153"/>
      <c r="T28" s="153"/>
      <c r="U28" s="154"/>
      <c r="V28" s="22"/>
    </row>
    <row r="29" spans="2:22" ht="16.2" thickTop="1" x14ac:dyDescent="0.3">
      <c r="B29" s="21"/>
      <c r="C29" s="2"/>
      <c r="D29" s="3"/>
      <c r="E29" s="3"/>
      <c r="F29" s="3"/>
      <c r="G29" s="3"/>
      <c r="H29" s="3"/>
      <c r="I29" s="3"/>
      <c r="J29" s="3"/>
      <c r="K29" s="3"/>
      <c r="L29" s="3"/>
      <c r="M29" s="2"/>
      <c r="N29" s="2"/>
      <c r="O29" s="2"/>
      <c r="P29" s="1"/>
      <c r="Q29" s="1"/>
      <c r="R29" s="1"/>
      <c r="S29" s="1"/>
      <c r="T29" s="1"/>
      <c r="U29" s="1"/>
      <c r="V29" s="22"/>
    </row>
    <row r="30" spans="2:22" ht="16.2" thickBot="1" x14ac:dyDescent="0.35">
      <c r="B30" s="155"/>
      <c r="C30" s="156"/>
      <c r="D30" s="157"/>
      <c r="E30" s="157"/>
      <c r="F30" s="157"/>
      <c r="G30" s="157"/>
      <c r="H30" s="157"/>
      <c r="I30" s="157"/>
      <c r="J30" s="157"/>
      <c r="K30" s="157"/>
      <c r="L30" s="157"/>
      <c r="M30" s="156"/>
      <c r="N30" s="156"/>
      <c r="O30" s="156"/>
      <c r="P30" s="158"/>
      <c r="Q30" s="158"/>
      <c r="R30" s="158"/>
      <c r="S30" s="158"/>
      <c r="T30" s="158"/>
      <c r="U30" s="158"/>
      <c r="V30" s="159"/>
    </row>
    <row r="31" spans="2:22" ht="16.2" thickTop="1" x14ac:dyDescent="0.3"/>
  </sheetData>
  <sheetProtection algorithmName="SHA-512" hashValue="PKyzEL+67K6BLdbnZAHkbFl/LLaXE8WNNXX4b56ztrAOfyw+dTiOFzMHt+1D2YPV/wes72wOE8/nEvwCKSfSLg==" saltValue="ykD5RihNQ78uRK2FWEPsqg==" spinCount="100000"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4" priority="6" operator="equal">
      <formula>0</formula>
    </cfRule>
    <cfRule type="cellIs" dxfId="23" priority="7" operator="equal">
      <formula>2</formula>
    </cfRule>
    <cfRule type="cellIs" dxfId="22" priority="8" operator="equal">
      <formula>1</formula>
    </cfRule>
  </conditionalFormatting>
  <conditionalFormatting sqref="H19 K19 K23 E23 E27 H27">
    <cfRule type="containsErrors" dxfId="21" priority="5">
      <formula>ISERROR(E19)</formula>
    </cfRule>
  </conditionalFormatting>
  <conditionalFormatting sqref="C18">
    <cfRule type="expression" dxfId="20" priority="4">
      <formula>$R$18="1er"</formula>
    </cfRule>
  </conditionalFormatting>
  <conditionalFormatting sqref="R22:R24 R18:R20 R26:R28">
    <cfRule type="containsText" dxfId="19" priority="3" operator="containsText" text="1er">
      <formula>NOT(ISERROR(SEARCH("1er",R18)))</formula>
    </cfRule>
  </conditionalFormatting>
  <conditionalFormatting sqref="C22">
    <cfRule type="expression" dxfId="18" priority="2">
      <formula>$R$22="1er"</formula>
    </cfRule>
  </conditionalFormatting>
  <conditionalFormatting sqref="C26">
    <cfRule type="expression" dxfId="17"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Rank</vt:lpstr>
      <vt:lpstr>RESULTATS POULE DE 2</vt:lpstr>
      <vt:lpstr>RESULTATS  POULE DE  3 (2)</vt:lpstr>
      <vt:lpstr>RESULTATS  POULE DE  3</vt:lpstr>
      <vt:lpstr>NomPrenLicenCateg</vt:lpstr>
      <vt:lpstr>Rank!Zone_d_impression</vt:lpstr>
      <vt:lpstr>'RESULTATS  POULE DE  3'!Zone_d_impression</vt:lpstr>
      <vt:lpstr>'RESULTATS  POULE DE  3 (2)'!Zone_d_impression</vt:lpstr>
      <vt:lpstr>'RESULTATS POULE DE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abasm</cp:lastModifiedBy>
  <dcterms:created xsi:type="dcterms:W3CDTF">2022-11-20T14:45:47Z</dcterms:created>
  <dcterms:modified xsi:type="dcterms:W3CDTF">2022-11-23T17:13:26Z</dcterms:modified>
</cp:coreProperties>
</file>