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abasm\Desktop\saison 22.23\TOURNOIS\Libre R2\T1 ABASM\"/>
    </mc:Choice>
  </mc:AlternateContent>
  <xr:revisionPtr revIDLastSave="0" documentId="13_ncr:1_{F3532FC7-0C77-4546-A675-948034595C69}" xr6:coauthVersionLast="47" xr6:coauthVersionMax="47" xr10:uidLastSave="{00000000-0000-0000-0000-000000000000}"/>
  <bookViews>
    <workbookView xWindow="-108" yWindow="-108" windowWidth="20376" windowHeight="12216" xr2:uid="{8BB651F2-D2BC-497A-823D-F68F14CF4045}"/>
  </bookViews>
  <sheets>
    <sheet name="Rank" sheetId="6" r:id="rId1"/>
    <sheet name="RESULTATS  POULE DE  3 (2)" sheetId="5" r:id="rId2"/>
    <sheet name="RESULTATS POULE DE 2 (2)" sheetId="4" r:id="rId3"/>
    <sheet name="RESULTATS POULE DE 2" sheetId="3" r:id="rId4"/>
    <sheet name="RESULTATS  POULE DE  3" sheetId="2" r:id="rId5"/>
  </sheets>
  <externalReferences>
    <externalReference r:id="rId6"/>
    <externalReference r:id="rId7"/>
    <externalReference r:id="rId8"/>
    <externalReference r:id="rId9"/>
    <externalReference r:id="rId10"/>
  </externalReferences>
  <definedNames>
    <definedName name="avancement">[3]DONNEES!$F$2:$F$5</definedName>
    <definedName name="BD_JOUEURS_CATEGORIES" localSheetId="1">[2]BD_JOUEURS_CLUB_CATEGORIES!$A$2:$G$93</definedName>
    <definedName name="BD_JOUEURS_CATEGORIES" localSheetId="2">[2]BD_JOUEURS_CLUB_CATEGORIES!$A$2:$G$93</definedName>
    <definedName name="BD_JOUEURS_CATEGORIES">[1]BD_JOUEURS_CLUB_CATEGORIES!$A$2:$G$93</definedName>
    <definedName name="CATE_COR" localSheetId="1">'[2]POULE DE 3 '!$AC$236:$AD$240</definedName>
    <definedName name="CATE_COR" localSheetId="2">'[2]POULE DE 3 '!$AC$236:$AD$240</definedName>
    <definedName name="CATE_COR">'[1]POULE DE 3 '!$AC$236:$AD$240</definedName>
    <definedName name="CLUBS">[3]DONNEES!#REF!</definedName>
    <definedName name="CoordonnéesClubs">[3]DONNEES!#REF!</definedName>
    <definedName name="Distrib" localSheetId="0">#REF!</definedName>
    <definedName name="Distrib">#REF!</definedName>
    <definedName name="Eff_Particip" localSheetId="0">#REF!,#REF!</definedName>
    <definedName name="Eff_Particip">[3]INSCRITS_POULES!$E$6,[3]INSCRITS_POULES!$AQ$9:$AQ$79</definedName>
    <definedName name="Inscrip" localSheetId="0">#REF!</definedName>
    <definedName name="Inscrip">#REF!</definedName>
    <definedName name="ModeJeu_col" localSheetId="1">'[2]A RENSEIGNER'!$B$183:$C$186</definedName>
    <definedName name="ModeJeu_col" localSheetId="2">'[2]A RENSEIGNER'!$B$183:$C$186</definedName>
    <definedName name="ModeJeu_col">'[1]A RENSEIGNER'!$B$183:$C$186</definedName>
    <definedName name="NomLicenceClub">[3]DONNEES!$A$2:$C$126</definedName>
    <definedName name="NomPrenLicenCateg">Rank!$C$7:$G$17</definedName>
    <definedName name="Noms" localSheetId="1">[2]BD_JOUEURS_CLUB_CATEGORIES!$A$4:$A$95</definedName>
    <definedName name="Noms" localSheetId="2">[2]BD_JOUEURS_CLUB_CATEGORIES!$A$4:$A$95</definedName>
    <definedName name="Noms">[1]BD_JOUEURS_CLUB_CATEGORIES!$A$4:$A$95</definedName>
    <definedName name="tab_corresp_ID_cate" localSheetId="1">[2]BD_JOUEURS_CLUB_CATEGORIES!$D$4:$G$93</definedName>
    <definedName name="tab_corresp_ID_cate" localSheetId="2">[2]BD_JOUEURS_CLUB_CATEGORIES!$D$4:$G$93</definedName>
    <definedName name="tab_corresp_ID_cate">[1]BD_JOUEURS_CLUB_CATEGORIES!$D$4:$G$93</definedName>
    <definedName name="tabdistance" localSheetId="1">[2]categories!$A$4:$E$24</definedName>
    <definedName name="tabdistance" localSheetId="2">[2]categories!$A$4:$E$24</definedName>
    <definedName name="tabdistance">[1]categories!$A$4:$E$24</definedName>
    <definedName name="tablemoy" localSheetId="1">[2]categories!$G$4:$K$24</definedName>
    <definedName name="tablemoy" localSheetId="2">[2]categories!$G$4:$K$24</definedName>
    <definedName name="tablemoy">[1]categories!$G$4:$K$24</definedName>
    <definedName name="_xlnm.Print_Area" localSheetId="0">Rank!$A$6:$AF$20</definedName>
    <definedName name="_xlnm.Print_Area" localSheetId="4">'RESULTATS  POULE DE  3'!$B$2:$V$30</definedName>
    <definedName name="_xlnm.Print_Area" localSheetId="1">'RESULTATS  POULE DE  3 (2)'!$B$2:$V$30</definedName>
    <definedName name="_xlnm.Print_Area" localSheetId="3">'RESULTATS POULE DE 2'!$B$2:$V$26</definedName>
    <definedName name="_xlnm.Print_Area" localSheetId="2">'RESULTATS POULE DE 2 (2)'!$B$2:$V$26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F37" i="6" l="1"/>
  <c r="AE37" i="6"/>
  <c r="AD37" i="6"/>
  <c r="AC37" i="6"/>
  <c r="AB37" i="6"/>
  <c r="V37" i="6"/>
  <c r="P37" i="6"/>
  <c r="F37" i="6"/>
  <c r="AF36" i="6"/>
  <c r="AE36" i="6"/>
  <c r="AD36" i="6"/>
  <c r="AC36" i="6"/>
  <c r="AB36" i="6"/>
  <c r="V36" i="6"/>
  <c r="P36" i="6"/>
  <c r="F36" i="6"/>
  <c r="AF35" i="6"/>
  <c r="AE35" i="6"/>
  <c r="AD35" i="6"/>
  <c r="AC35" i="6"/>
  <c r="AB35" i="6"/>
  <c r="V35" i="6"/>
  <c r="P35" i="6"/>
  <c r="F35" i="6"/>
  <c r="AF34" i="6"/>
  <c r="AE34" i="6"/>
  <c r="AD34" i="6"/>
  <c r="AC34" i="6"/>
  <c r="AB34" i="6"/>
  <c r="V34" i="6"/>
  <c r="P34" i="6"/>
  <c r="F34" i="6"/>
  <c r="AF33" i="6"/>
  <c r="AE33" i="6"/>
  <c r="AD33" i="6"/>
  <c r="AC33" i="6"/>
  <c r="AB33" i="6"/>
  <c r="V33" i="6"/>
  <c r="P33" i="6"/>
  <c r="F33" i="6"/>
  <c r="AF32" i="6"/>
  <c r="AE32" i="6"/>
  <c r="AD32" i="6"/>
  <c r="AC32" i="6"/>
  <c r="AB32" i="6"/>
  <c r="V32" i="6"/>
  <c r="P32" i="6"/>
  <c r="F32" i="6"/>
  <c r="AF31" i="6"/>
  <c r="AE31" i="6"/>
  <c r="AD31" i="6"/>
  <c r="AC31" i="6"/>
  <c r="AB31" i="6"/>
  <c r="V31" i="6"/>
  <c r="P31" i="6"/>
  <c r="F31" i="6"/>
  <c r="AF30" i="6"/>
  <c r="AE30" i="6"/>
  <c r="AD30" i="6"/>
  <c r="AC30" i="6"/>
  <c r="AB30" i="6"/>
  <c r="V30" i="6"/>
  <c r="P30" i="6"/>
  <c r="F30" i="6"/>
  <c r="AF29" i="6"/>
  <c r="AE29" i="6"/>
  <c r="AD29" i="6"/>
  <c r="AC29" i="6"/>
  <c r="AB29" i="6"/>
  <c r="V29" i="6"/>
  <c r="P29" i="6"/>
  <c r="F29" i="6"/>
  <c r="AF28" i="6"/>
  <c r="AE28" i="6"/>
  <c r="AD28" i="6"/>
  <c r="AC28" i="6"/>
  <c r="AB28" i="6"/>
  <c r="V28" i="6"/>
  <c r="P28" i="6"/>
  <c r="F28" i="6"/>
  <c r="AF27" i="6"/>
  <c r="AE27" i="6"/>
  <c r="AD27" i="6"/>
  <c r="AC27" i="6"/>
  <c r="AB27" i="6"/>
  <c r="V27" i="6"/>
  <c r="P27" i="6"/>
  <c r="F27" i="6"/>
  <c r="AF26" i="6"/>
  <c r="AE26" i="6"/>
  <c r="AD26" i="6"/>
  <c r="AC26" i="6"/>
  <c r="AB26" i="6"/>
  <c r="V26" i="6"/>
  <c r="P26" i="6"/>
  <c r="F26" i="6"/>
  <c r="AF25" i="6"/>
  <c r="AE25" i="6"/>
  <c r="AD25" i="6"/>
  <c r="AC25" i="6"/>
  <c r="AB25" i="6"/>
  <c r="V25" i="6"/>
  <c r="P25" i="6"/>
  <c r="F25" i="6"/>
  <c r="AF24" i="6"/>
  <c r="AE24" i="6"/>
  <c r="AD24" i="6"/>
  <c r="AC24" i="6"/>
  <c r="AB24" i="6"/>
  <c r="V24" i="6"/>
  <c r="P24" i="6"/>
  <c r="F24" i="6"/>
  <c r="AF23" i="6"/>
  <c r="AE23" i="6"/>
  <c r="AD23" i="6"/>
  <c r="AC23" i="6"/>
  <c r="AB23" i="6"/>
  <c r="V23" i="6"/>
  <c r="P23" i="6"/>
  <c r="F23" i="6"/>
  <c r="AF22" i="6"/>
  <c r="AE22" i="6"/>
  <c r="AD22" i="6"/>
  <c r="AC22" i="6"/>
  <c r="AB22" i="6"/>
  <c r="V22" i="6"/>
  <c r="P22" i="6"/>
  <c r="F22" i="6"/>
  <c r="AF21" i="6"/>
  <c r="AE21" i="6"/>
  <c r="AD21" i="6"/>
  <c r="AC21" i="6"/>
  <c r="AB21" i="6"/>
  <c r="V21" i="6"/>
  <c r="P21" i="6"/>
  <c r="F21" i="6"/>
  <c r="AF20" i="6"/>
  <c r="AE20" i="6"/>
  <c r="AD20" i="6"/>
  <c r="AC20" i="6"/>
  <c r="AB20" i="6"/>
  <c r="V20" i="6"/>
  <c r="P20" i="6"/>
  <c r="F20" i="6"/>
  <c r="AF19" i="6"/>
  <c r="AE19" i="6"/>
  <c r="AD19" i="6"/>
  <c r="AC19" i="6"/>
  <c r="AB19" i="6"/>
  <c r="V19" i="6"/>
  <c r="P19" i="6"/>
  <c r="F19" i="6"/>
  <c r="AF18" i="6"/>
  <c r="AE18" i="6"/>
  <c r="AD18" i="6"/>
  <c r="AC18" i="6"/>
  <c r="AB18" i="6"/>
  <c r="V18" i="6"/>
  <c r="P18" i="6"/>
  <c r="F18" i="6"/>
  <c r="AF17" i="6"/>
  <c r="AE17" i="6"/>
  <c r="AD17" i="6"/>
  <c r="AC17" i="6"/>
  <c r="AB17" i="6"/>
  <c r="V17" i="6"/>
  <c r="P17" i="6"/>
  <c r="F17" i="6"/>
  <c r="AF16" i="6"/>
  <c r="AE16" i="6"/>
  <c r="AD16" i="6"/>
  <c r="AC16" i="6"/>
  <c r="AB16" i="6"/>
  <c r="V16" i="6"/>
  <c r="P16" i="6"/>
  <c r="F16" i="6"/>
  <c r="AF15" i="6"/>
  <c r="AE15" i="6"/>
  <c r="AD15" i="6"/>
  <c r="AC15" i="6"/>
  <c r="AB15" i="6"/>
  <c r="V15" i="6"/>
  <c r="P15" i="6"/>
  <c r="F15" i="6"/>
  <c r="AF14" i="6"/>
  <c r="AE14" i="6"/>
  <c r="AD14" i="6"/>
  <c r="AC14" i="6"/>
  <c r="AB14" i="6"/>
  <c r="V14" i="6"/>
  <c r="P14" i="6"/>
  <c r="F14" i="6"/>
  <c r="AF13" i="6"/>
  <c r="AE13" i="6"/>
  <c r="AD13" i="6"/>
  <c r="AC13" i="6"/>
  <c r="AB13" i="6"/>
  <c r="V13" i="6"/>
  <c r="P13" i="6"/>
  <c r="F13" i="6"/>
  <c r="AF12" i="6"/>
  <c r="AE12" i="6"/>
  <c r="AD12" i="6"/>
  <c r="AC12" i="6"/>
  <c r="AB12" i="6"/>
  <c r="V12" i="6"/>
  <c r="P12" i="6"/>
  <c r="F12" i="6"/>
  <c r="AF11" i="6"/>
  <c r="AE11" i="6"/>
  <c r="AD11" i="6"/>
  <c r="AC11" i="6"/>
  <c r="AB11" i="6"/>
  <c r="V11" i="6"/>
  <c r="P11" i="6"/>
  <c r="F11" i="6"/>
  <c r="AF10" i="6"/>
  <c r="AE10" i="6"/>
  <c r="AD10" i="6"/>
  <c r="AC10" i="6"/>
  <c r="AB10" i="6"/>
  <c r="V10" i="6"/>
  <c r="P10" i="6"/>
  <c r="F10" i="6"/>
  <c r="AF9" i="6"/>
  <c r="AE9" i="6"/>
  <c r="AD9" i="6"/>
  <c r="AC9" i="6"/>
  <c r="AB9" i="6"/>
  <c r="V9" i="6"/>
  <c r="P9" i="6"/>
  <c r="F9" i="6"/>
  <c r="AF8" i="6"/>
  <c r="AE8" i="6"/>
  <c r="AD8" i="6"/>
  <c r="AC8" i="6"/>
  <c r="AB8" i="6"/>
  <c r="V8" i="6"/>
  <c r="P8" i="6"/>
  <c r="F8" i="6"/>
  <c r="AF7" i="6"/>
  <c r="AE7" i="6"/>
  <c r="AD7" i="6"/>
  <c r="AC7" i="6"/>
  <c r="AB7" i="6"/>
  <c r="V7" i="6"/>
  <c r="P7" i="6"/>
  <c r="F7" i="6"/>
  <c r="O28" i="5"/>
  <c r="M28" i="5"/>
  <c r="I28" i="5"/>
  <c r="G28" i="5"/>
  <c r="F28" i="5"/>
  <c r="D28" i="5"/>
  <c r="C28" i="5"/>
  <c r="H27" i="5"/>
  <c r="E27" i="5"/>
  <c r="C27" i="5"/>
  <c r="U26" i="5"/>
  <c r="T26" i="5"/>
  <c r="S26" i="5"/>
  <c r="R26" i="5"/>
  <c r="Q26" i="5"/>
  <c r="P26" i="5"/>
  <c r="N26" i="5"/>
  <c r="M26" i="5"/>
  <c r="I26" i="5"/>
  <c r="G26" i="5"/>
  <c r="F26" i="5"/>
  <c r="D26" i="5"/>
  <c r="C26" i="5"/>
  <c r="O24" i="5"/>
  <c r="M24" i="5"/>
  <c r="L24" i="5"/>
  <c r="J24" i="5"/>
  <c r="F24" i="5"/>
  <c r="D24" i="5"/>
  <c r="C24" i="5"/>
  <c r="K23" i="5"/>
  <c r="E23" i="5"/>
  <c r="C23" i="5"/>
  <c r="U22" i="5"/>
  <c r="T22" i="5"/>
  <c r="S22" i="5"/>
  <c r="R22" i="5"/>
  <c r="Q22" i="5"/>
  <c r="P22" i="5"/>
  <c r="N22" i="5"/>
  <c r="M22" i="5"/>
  <c r="L22" i="5"/>
  <c r="J22" i="5"/>
  <c r="F22" i="5"/>
  <c r="D22" i="5"/>
  <c r="C22" i="5"/>
  <c r="G21" i="5"/>
  <c r="G25" i="5" s="1"/>
  <c r="D21" i="5"/>
  <c r="D25" i="5" s="1"/>
  <c r="O20" i="5"/>
  <c r="M20" i="5"/>
  <c r="L20" i="5"/>
  <c r="J20" i="5"/>
  <c r="I20" i="5"/>
  <c r="G20" i="5"/>
  <c r="C20" i="5"/>
  <c r="K19" i="5"/>
  <c r="H19" i="5"/>
  <c r="C19" i="5"/>
  <c r="U18" i="5"/>
  <c r="T18" i="5"/>
  <c r="S18" i="5"/>
  <c r="R18" i="5"/>
  <c r="Q18" i="5"/>
  <c r="P18" i="5"/>
  <c r="N18" i="5"/>
  <c r="M18" i="5"/>
  <c r="L18" i="5"/>
  <c r="J18" i="5"/>
  <c r="I18" i="5"/>
  <c r="G18" i="5"/>
  <c r="C18" i="5"/>
  <c r="J17" i="5"/>
  <c r="J21" i="5" s="1"/>
  <c r="J25" i="5" s="1"/>
  <c r="G17" i="5"/>
  <c r="D17" i="5"/>
  <c r="C13" i="5"/>
  <c r="C11" i="5"/>
  <c r="C9" i="5"/>
  <c r="C7" i="5"/>
  <c r="C5" i="5"/>
  <c r="C3" i="5"/>
  <c r="O24" i="4"/>
  <c r="M24" i="4"/>
  <c r="L24" i="4"/>
  <c r="J24" i="4"/>
  <c r="F24" i="4"/>
  <c r="D24" i="4"/>
  <c r="C24" i="4"/>
  <c r="K23" i="4"/>
  <c r="E23" i="4"/>
  <c r="C23" i="4"/>
  <c r="U22" i="4"/>
  <c r="S22" i="4"/>
  <c r="R22" i="4"/>
  <c r="Q22" i="4"/>
  <c r="P22" i="4"/>
  <c r="N22" i="4"/>
  <c r="M22" i="4"/>
  <c r="L22" i="4"/>
  <c r="J22" i="4"/>
  <c r="F22" i="4"/>
  <c r="D22" i="4"/>
  <c r="C22" i="4"/>
  <c r="T22" i="4" s="1"/>
  <c r="G21" i="4"/>
  <c r="O20" i="4"/>
  <c r="M20" i="4"/>
  <c r="L20" i="4"/>
  <c r="J20" i="4"/>
  <c r="I20" i="4"/>
  <c r="G20" i="4"/>
  <c r="C20" i="4"/>
  <c r="K19" i="4"/>
  <c r="H19" i="4"/>
  <c r="C19" i="4"/>
  <c r="U18" i="4"/>
  <c r="S18" i="4"/>
  <c r="R18" i="4"/>
  <c r="Q18" i="4"/>
  <c r="P18" i="4"/>
  <c r="N18" i="4"/>
  <c r="M18" i="4"/>
  <c r="L18" i="4"/>
  <c r="J18" i="4"/>
  <c r="I18" i="4"/>
  <c r="G18" i="4"/>
  <c r="C18" i="4"/>
  <c r="D21" i="4" s="1"/>
  <c r="J17" i="4"/>
  <c r="G17" i="4"/>
  <c r="C13" i="4"/>
  <c r="C11" i="4"/>
  <c r="C9" i="4"/>
  <c r="C7" i="4"/>
  <c r="C5" i="4"/>
  <c r="C3" i="4"/>
  <c r="D17" i="4" l="1"/>
  <c r="J21" i="4"/>
  <c r="T18" i="4"/>
  <c r="O24" i="3" l="1"/>
  <c r="M24" i="3"/>
  <c r="L24" i="3"/>
  <c r="J24" i="3"/>
  <c r="F24" i="3"/>
  <c r="D24" i="3"/>
  <c r="C24" i="3"/>
  <c r="K23" i="3"/>
  <c r="E23" i="3"/>
  <c r="C23" i="3"/>
  <c r="U22" i="3"/>
  <c r="T22" i="3"/>
  <c r="S22" i="3"/>
  <c r="R22" i="3"/>
  <c r="Q22" i="3"/>
  <c r="P22" i="3"/>
  <c r="N22" i="3"/>
  <c r="M22" i="3"/>
  <c r="L22" i="3"/>
  <c r="J22" i="3"/>
  <c r="F22" i="3"/>
  <c r="D22" i="3"/>
  <c r="C22" i="3"/>
  <c r="G21" i="3" s="1"/>
  <c r="J21" i="3"/>
  <c r="D21" i="3"/>
  <c r="O20" i="3"/>
  <c r="M20" i="3"/>
  <c r="L20" i="3"/>
  <c r="J20" i="3"/>
  <c r="I20" i="3"/>
  <c r="G20" i="3"/>
  <c r="C20" i="3"/>
  <c r="K19" i="3"/>
  <c r="H19" i="3"/>
  <c r="C19" i="3"/>
  <c r="U18" i="3"/>
  <c r="T18" i="3"/>
  <c r="S18" i="3"/>
  <c r="R18" i="3"/>
  <c r="Q18" i="3"/>
  <c r="P18" i="3"/>
  <c r="N18" i="3"/>
  <c r="M18" i="3"/>
  <c r="L18" i="3"/>
  <c r="J18" i="3"/>
  <c r="I18" i="3"/>
  <c r="G18" i="3"/>
  <c r="C18" i="3"/>
  <c r="G17" i="3"/>
  <c r="D17" i="3"/>
  <c r="C13" i="3"/>
  <c r="C11" i="3"/>
  <c r="C9" i="3"/>
  <c r="C7" i="3"/>
  <c r="C5" i="3"/>
  <c r="C3" i="3"/>
  <c r="O28" i="2"/>
  <c r="M28" i="2"/>
  <c r="I28" i="2"/>
  <c r="G28" i="2"/>
  <c r="F28" i="2"/>
  <c r="D28" i="2"/>
  <c r="C28" i="2"/>
  <c r="H27" i="2"/>
  <c r="E27" i="2"/>
  <c r="C27" i="2"/>
  <c r="U26" i="2"/>
  <c r="T26" i="2"/>
  <c r="S26" i="2"/>
  <c r="R26" i="2"/>
  <c r="Q26" i="2"/>
  <c r="P26" i="2"/>
  <c r="N26" i="2"/>
  <c r="M26" i="2"/>
  <c r="I26" i="2"/>
  <c r="G26" i="2"/>
  <c r="F26" i="2"/>
  <c r="D26" i="2"/>
  <c r="C26" i="2"/>
  <c r="O24" i="2"/>
  <c r="M24" i="2"/>
  <c r="L24" i="2"/>
  <c r="J24" i="2"/>
  <c r="F24" i="2"/>
  <c r="D24" i="2"/>
  <c r="C24" i="2"/>
  <c r="K23" i="2"/>
  <c r="E23" i="2"/>
  <c r="C23" i="2"/>
  <c r="U22" i="2"/>
  <c r="T22" i="2"/>
  <c r="S22" i="2"/>
  <c r="R22" i="2"/>
  <c r="Q22" i="2"/>
  <c r="P22" i="2"/>
  <c r="N22" i="2"/>
  <c r="M22" i="2"/>
  <c r="L22" i="2"/>
  <c r="J22" i="2"/>
  <c r="F22" i="2"/>
  <c r="D22" i="2"/>
  <c r="C22" i="2"/>
  <c r="J21" i="2"/>
  <c r="J25" i="2" s="1"/>
  <c r="O20" i="2"/>
  <c r="M20" i="2"/>
  <c r="L20" i="2"/>
  <c r="J20" i="2"/>
  <c r="I20" i="2"/>
  <c r="G20" i="2"/>
  <c r="C20" i="2"/>
  <c r="K19" i="2"/>
  <c r="H19" i="2"/>
  <c r="C19" i="2"/>
  <c r="U18" i="2"/>
  <c r="T18" i="2"/>
  <c r="S18" i="2"/>
  <c r="R18" i="2"/>
  <c r="Q18" i="2"/>
  <c r="P18" i="2"/>
  <c r="N18" i="2"/>
  <c r="M18" i="2"/>
  <c r="L18" i="2"/>
  <c r="J18" i="2"/>
  <c r="I18" i="2"/>
  <c r="G18" i="2"/>
  <c r="C18" i="2"/>
  <c r="J17" i="2"/>
  <c r="G17" i="2"/>
  <c r="G21" i="2" s="1"/>
  <c r="G25" i="2" s="1"/>
  <c r="D17" i="2"/>
  <c r="D21" i="2" s="1"/>
  <c r="D25" i="2" s="1"/>
  <c r="C13" i="2"/>
  <c r="C11" i="2"/>
  <c r="C9" i="2"/>
  <c r="C7" i="2"/>
  <c r="C5" i="2"/>
  <c r="C3" i="2"/>
  <c r="J17" i="3" l="1"/>
</calcChain>
</file>

<file path=xl/sharedStrings.xml><?xml version="1.0" encoding="utf-8"?>
<sst xmlns="http://schemas.openxmlformats.org/spreadsheetml/2006/main" count="247" uniqueCount="99">
  <si>
    <t>RESULTATS DE LA POULE</t>
  </si>
  <si>
    <t>JOUEUR
categorie
club</t>
  </si>
  <si>
    <t>PTS</t>
  </si>
  <si>
    <t>REP</t>
  </si>
  <si>
    <t>MG</t>
  </si>
  <si>
    <t>PTS DE
 MATCHS</t>
  </si>
  <si>
    <t>RANG</t>
  </si>
  <si>
    <t>POINTS DE 
CLASSEMENT</t>
  </si>
  <si>
    <t>POINTS DE
 BONUS</t>
  </si>
  <si>
    <t>TOTAL 
POINTS</t>
  </si>
  <si>
    <t>MP</t>
  </si>
  <si>
    <t>SERIE</t>
  </si>
  <si>
    <t>POINTS DE 
CLASSEMENTS</t>
  </si>
  <si>
    <t>CDBVM</t>
  </si>
  <si>
    <t>SAISON 2022 / 2023</t>
  </si>
  <si>
    <t>RANKING LIBRE R2</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</si>
  <si>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</si>
  <si>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</si>
  <si>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</si>
  <si>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</si>
  <si>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</si>
  <si>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</si>
  <si>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</si>
  <si>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</si>
  <si>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</si>
  <si>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</si>
  <si>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</si>
  <si>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</si>
  <si>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</si>
  <si>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</si>
  <si>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</si>
  <si>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</si>
  <si>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</si>
  <si>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</si>
  <si>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</si>
  <si>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</si>
  <si>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</si>
  <si>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</si>
  <si>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</si>
  <si>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</si>
  <si>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RAOULT PIERRE JEAN</t>
  </si>
  <si>
    <t>RAOULT</t>
  </si>
  <si>
    <t>PIERRE JEAN</t>
  </si>
  <si>
    <t>ABASM</t>
  </si>
  <si>
    <t>R2</t>
  </si>
  <si>
    <t>FINALISTE</t>
  </si>
  <si>
    <t>WEILL DENIS</t>
  </si>
  <si>
    <t>WEILL</t>
  </si>
  <si>
    <t>DENIS</t>
  </si>
  <si>
    <t>PIVONET FRANCIS</t>
  </si>
  <si>
    <t>PIVONET</t>
  </si>
  <si>
    <t>FRANCIS</t>
  </si>
  <si>
    <t>PIBOURDIN ERIC</t>
  </si>
  <si>
    <t>PIBOURDIN</t>
  </si>
  <si>
    <t>ERIC</t>
  </si>
  <si>
    <t>ABMA</t>
  </si>
  <si>
    <t>KEREBEL ERIC</t>
  </si>
  <si>
    <t>KEREBEL</t>
  </si>
  <si>
    <t>PEYROLE PHILIPPE</t>
  </si>
  <si>
    <t>PEYROLE</t>
  </si>
  <si>
    <t>PHILIPPE</t>
  </si>
  <si>
    <t>LIVRY</t>
  </si>
  <si>
    <t/>
  </si>
  <si>
    <t>PONCE FREDERIC</t>
  </si>
  <si>
    <t>PONCE</t>
  </si>
  <si>
    <t>FREDERIC</t>
  </si>
  <si>
    <t>HANSEL GERARD</t>
  </si>
  <si>
    <t>HANSEL</t>
  </si>
  <si>
    <t>GERARD</t>
  </si>
  <si>
    <t>MA PHUOC BICH</t>
  </si>
  <si>
    <t>MA PHUOC</t>
  </si>
  <si>
    <t>BICH</t>
  </si>
  <si>
    <t>LECLERC MICHEL</t>
  </si>
  <si>
    <t>LECLERC</t>
  </si>
  <si>
    <t>MICHEL</t>
  </si>
  <si>
    <t>BEAUCHER ALAIN</t>
  </si>
  <si>
    <t>BEAUCHER</t>
  </si>
  <si>
    <t>ALAIN</t>
  </si>
  <si>
    <t>LE HUAN CUA TRAN</t>
  </si>
  <si>
    <t>LE HUAN CUA</t>
  </si>
  <si>
    <t>TRAN</t>
  </si>
  <si>
    <t>FERNANDES ALVES FRANCISCO</t>
  </si>
  <si>
    <t>FERNANDES ALVES</t>
  </si>
  <si>
    <t>FRANCISCO</t>
  </si>
  <si>
    <t>SAGET XAVIER</t>
  </si>
  <si>
    <t>SAGET</t>
  </si>
  <si>
    <t>XAVIER</t>
  </si>
  <si>
    <t>CHAMPY PHILIPPE</t>
  </si>
  <si>
    <t>CHAMPY</t>
  </si>
  <si>
    <t>SALZENSTEIN GEORGES</t>
  </si>
  <si>
    <t>SALZENSTEIN</t>
  </si>
  <si>
    <t>GEORGES</t>
  </si>
  <si>
    <t xml:space="preserve"> </t>
  </si>
  <si>
    <t>T= tournoi</t>
  </si>
  <si>
    <t>MT= meilleur tournoi</t>
  </si>
  <si>
    <t>MG= moyenne générale</t>
  </si>
  <si>
    <t>MP= moyenne particulière</t>
  </si>
  <si>
    <t>MS= meilleure série</t>
  </si>
  <si>
    <t>a&amp;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</si>
</sst>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00"/>
  </numFmts>
  <fonts count="22" x14ac:knownFonts="1">
    <font>
      <sz val="11"/>
      <color theme="1"/>
      <name val="Calibri"/>
      <family val="2"/>
      <scheme val="minor"/>
    </font>
    <font>
      <sz val="12"/>
      <color theme="1"/>
      <name val="Calibri"/>
      <family val="2"/>
      <scheme val="minor"/>
    </font>
    <font>
      <sz val="20"/>
      <color indexed="8"/>
      <name val="Calibri"/>
      <family val="2"/>
    </font>
    <font>
      <sz val="28"/>
      <color indexed="8"/>
      <name val="Calibri"/>
      <family val="2"/>
    </font>
    <font>
      <sz val="24"/>
      <color indexed="8"/>
      <name val="Calibri"/>
      <family val="2"/>
    </font>
    <font>
      <b/>
      <sz val="12"/>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
      <b/>
      <sz val="18"/>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s>
  <fills count="13">
    <fill>
      <patternFill patternType="none"/>
    </fill>
    <fill>
      <patternFill patternType="gray125"/>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rgb="FF000000"/>
      </patternFill>
    </fill>
    <fill>
      <patternFill patternType="solid">
        <fgColor theme="0"/>
        <bgColor indexed="34"/>
      </patternFill>
    </fill>
  </fills>
  <borders count="4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s>
  <cellStyleXfs count="3">
    <xf numFmtId="0" fontId="0" fillId="0" borderId="0"/>
    <xf numFmtId="0" fontId="1" fillId="0" borderId="0"/>
    <xf numFmtId="0" fontId="14" fillId="0" borderId="0"/>
  </cellStyleXfs>
  <cellXfs count="238">
    <xf numFmtId="0" fontId="0" fillId="0" borderId="0" xfId="0"/>
    <xf numFmtId="0" fontId="1" fillId="0" borderId="0" xfId="1" applyProtection="1">
      <protection hidden="1"/>
    </xf>
    <xf numFmtId="0" fontId="1" fillId="0" borderId="0" xfId="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 xfId="1" applyBorder="1" applyProtection="1">
      <protection hidden="1"/>
    </xf>
    <xf numFmtId="0" fontId="1" fillId="0" borderId="2" xfId="1" applyBorder="1" applyAlignment="1" applyProtection="1">
      <alignment horizontal="center" vertical="center"/>
      <protection hidden="1"/>
    </xf>
    <xf numFmtId="0" fontId="1" fillId="0" borderId="2" xfId="1" applyBorder="1" applyAlignment="1" applyProtection="1">
      <alignment horizontal="justify" vertical="justify"/>
      <protection hidden="1"/>
    </xf>
    <xf numFmtId="0" fontId="1" fillId="0" borderId="2" xfId="1" applyBorder="1" applyProtection="1">
      <protection hidden="1"/>
    </xf>
    <xf numFmtId="0" fontId="1" fillId="0" borderId="3" xfId="1" applyBorder="1" applyProtection="1">
      <protection hidden="1"/>
    </xf>
    <xf numFmtId="0" fontId="2" fillId="0" borderId="4" xfId="1" applyFont="1" applyBorder="1" applyAlignment="1" applyProtection="1">
      <alignment horizontal="left"/>
      <protection hidden="1"/>
    </xf>
    <xf numFmtId="164" fontId="3" fillId="0" borderId="0" xfId="1" applyNumberFormat="1" applyFont="1" applyAlignment="1" applyProtection="1">
      <alignment horizontal="center" vertical="center"/>
      <protection hidden="1"/>
    </xf>
    <xf numFmtId="0" fontId="2" fillId="0" borderId="5" xfId="1" applyFont="1" applyBorder="1" applyAlignment="1" applyProtection="1">
      <alignment horizontal="left"/>
      <protection hidden="1"/>
    </xf>
    <xf numFmtId="0" fontId="4" fillId="0" borderId="0" xfId="1" applyFont="1" applyAlignment="1" applyProtection="1">
      <alignment horizontal="left" vertical="center"/>
      <protection hidden="1"/>
    </xf>
    <xf numFmtId="0" fontId="4" fillId="0" borderId="0" xfId="1" applyFont="1" applyAlignment="1" applyProtection="1">
      <alignment horizontal="left" vertical="justify"/>
      <protection hidden="1"/>
    </xf>
    <xf numFmtId="0" fontId="4" fillId="0" borderId="0" xfId="1" applyFont="1" applyAlignment="1" applyProtection="1">
      <alignment horizontal="left"/>
      <protection hidden="1"/>
    </xf>
    <xf numFmtId="0" fontId="2" fillId="0" borderId="0" xfId="1" applyFont="1" applyAlignment="1" applyProtection="1">
      <alignment horizontal="left"/>
      <protection hidden="1"/>
    </xf>
    <xf numFmtId="0" fontId="3" fillId="0" borderId="0" xfId="1" applyFont="1" applyAlignment="1" applyProtection="1">
      <alignment horizontal="center" vertical="center"/>
      <protection hidden="1"/>
    </xf>
    <xf numFmtId="0" fontId="2" fillId="0" borderId="5" xfId="1" applyFont="1" applyBorder="1" applyAlignment="1" applyProtection="1">
      <alignment horizontal="left" vertical="center"/>
      <protection hidden="1"/>
    </xf>
    <xf numFmtId="0" fontId="2" fillId="0" borderId="4" xfId="1" applyFont="1" applyBorder="1" applyAlignment="1" applyProtection="1">
      <alignment horizontal="left" vertical="center"/>
      <protection hidden="1"/>
    </xf>
    <xf numFmtId="0" fontId="2" fillId="0" borderId="0" xfId="1" applyFont="1" applyAlignment="1" applyProtection="1">
      <alignment horizontal="left" vertical="center"/>
      <protection hidden="1"/>
    </xf>
    <xf numFmtId="0" fontId="1" fillId="0" borderId="4" xfId="1" applyBorder="1" applyProtection="1">
      <protection hidden="1"/>
    </xf>
    <xf numFmtId="0" fontId="1" fillId="0" borderId="5" xfId="1" applyBorder="1" applyProtection="1">
      <protection hidden="1"/>
    </xf>
    <xf numFmtId="0" fontId="5" fillId="0" borderId="6" xfId="1" applyFont="1" applyBorder="1" applyAlignment="1" applyProtection="1">
      <alignment horizontal="center" vertical="center" wrapText="1"/>
      <protection hidden="1"/>
    </xf>
    <xf numFmtId="0" fontId="6" fillId="2" borderId="7" xfId="1" applyFont="1" applyFill="1" applyBorder="1" applyAlignment="1" applyProtection="1">
      <alignment horizontal="center" vertical="center"/>
      <protection hidden="1"/>
    </xf>
    <xf numFmtId="0" fontId="6" fillId="3" borderId="7" xfId="1" applyFont="1" applyFill="1" applyBorder="1" applyAlignment="1" applyProtection="1">
      <alignment horizontal="center" vertical="center"/>
      <protection hidden="1"/>
    </xf>
    <xf numFmtId="0" fontId="6" fillId="4" borderId="7" xfId="1" applyFont="1" applyFill="1" applyBorder="1" applyAlignment="1" applyProtection="1">
      <alignment horizontal="center" vertical="center"/>
      <protection hidden="1"/>
    </xf>
    <xf numFmtId="0" fontId="6" fillId="4" borderId="8" xfId="1" applyFont="1" applyFill="1" applyBorder="1" applyAlignment="1" applyProtection="1">
      <alignment horizontal="center" vertical="center"/>
      <protection hidden="1"/>
    </xf>
    <xf numFmtId="0" fontId="7" fillId="2" borderId="6" xfId="1" applyFont="1" applyFill="1" applyBorder="1" applyAlignment="1" applyProtection="1">
      <alignment horizontal="center" vertical="center" wrapText="1"/>
      <protection hidden="1"/>
    </xf>
    <xf numFmtId="0" fontId="8" fillId="2" borderId="8" xfId="1" applyFont="1" applyFill="1" applyBorder="1" applyAlignment="1" applyProtection="1">
      <alignment horizontal="center" vertical="center" wrapText="1"/>
      <protection hidden="1"/>
    </xf>
    <xf numFmtId="0" fontId="8" fillId="2" borderId="9" xfId="1" applyFont="1" applyFill="1" applyBorder="1" applyAlignment="1" applyProtection="1">
      <alignment horizontal="center" vertical="center" wrapText="1"/>
      <protection hidden="1"/>
    </xf>
    <xf numFmtId="0" fontId="8" fillId="2" borderId="10" xfId="1" applyFont="1" applyFill="1" applyBorder="1" applyAlignment="1" applyProtection="1">
      <alignment horizontal="center" vertical="center" wrapText="1"/>
      <protection hidden="1"/>
    </xf>
    <xf numFmtId="0" fontId="1" fillId="0" borderId="11" xfId="1" applyBorder="1" applyAlignment="1" applyProtection="1">
      <alignment horizontal="center" vertical="center" wrapText="1"/>
      <protection hidden="1"/>
    </xf>
    <xf numFmtId="0" fontId="1" fillId="0" borderId="12" xfId="1" applyBorder="1" applyAlignment="1" applyProtection="1">
      <alignment horizontal="center" vertical="center"/>
      <protection hidden="1"/>
    </xf>
    <xf numFmtId="0" fontId="1" fillId="0" borderId="12" xfId="1" applyBorder="1" applyAlignment="1" applyProtection="1">
      <alignment horizontal="center" vertical="center" wrapText="1"/>
      <protection hidden="1"/>
    </xf>
    <xf numFmtId="0" fontId="1" fillId="0" borderId="13" xfId="1" applyBorder="1" applyAlignment="1" applyProtection="1">
      <alignment horizontal="center" vertical="center" wrapText="1"/>
      <protection hidden="1"/>
    </xf>
    <xf numFmtId="0" fontId="9" fillId="2" borderId="11" xfId="1" applyFont="1" applyFill="1" applyBorder="1" applyAlignment="1" applyProtection="1">
      <alignment horizontal="center" vertical="center"/>
      <protection hidden="1"/>
    </xf>
    <xf numFmtId="0" fontId="2" fillId="2" borderId="8" xfId="1" applyFont="1" applyFill="1" applyBorder="1" applyAlignment="1" applyProtection="1">
      <alignment horizontal="center" vertical="center"/>
      <protection hidden="1"/>
    </xf>
    <xf numFmtId="0" fontId="2" fillId="2" borderId="2" xfId="1" applyFont="1" applyFill="1" applyBorder="1" applyAlignment="1" applyProtection="1">
      <alignment horizontal="center" vertical="center"/>
      <protection hidden="1"/>
    </xf>
    <xf numFmtId="0" fontId="2" fillId="2" borderId="9" xfId="1" applyFont="1" applyFill="1" applyBorder="1" applyAlignment="1" applyProtection="1">
      <alignment horizontal="center" vertical="center"/>
      <protection hidden="1"/>
    </xf>
    <xf numFmtId="0" fontId="2" fillId="2" borderId="12" xfId="1" applyFont="1" applyFill="1" applyBorder="1" applyAlignment="1" applyProtection="1">
      <alignment horizontal="center" vertical="center"/>
      <protection hidden="1"/>
    </xf>
    <xf numFmtId="0" fontId="2" fillId="2" borderId="13" xfId="1" applyFont="1" applyFill="1" applyBorder="1" applyAlignment="1" applyProtection="1">
      <alignment horizontal="center" vertical="center"/>
      <protection hidden="1"/>
    </xf>
    <xf numFmtId="0" fontId="10" fillId="2" borderId="14" xfId="1" applyFont="1" applyFill="1" applyBorder="1" applyAlignment="1" applyProtection="1">
      <alignment horizontal="center" vertical="center"/>
      <protection hidden="1"/>
    </xf>
    <xf numFmtId="0" fontId="2" fillId="2" borderId="15" xfId="1" applyFont="1" applyFill="1" applyBorder="1" applyAlignment="1" applyProtection="1">
      <alignment horizontal="center" vertical="center"/>
      <protection hidden="1"/>
    </xf>
    <xf numFmtId="0" fontId="2" fillId="2" borderId="16" xfId="1" applyFont="1" applyFill="1" applyBorder="1" applyAlignment="1" applyProtection="1">
      <alignment horizontal="center" vertical="center"/>
      <protection hidden="1"/>
    </xf>
    <xf numFmtId="165" fontId="2" fillId="2" borderId="17" xfId="1" applyNumberFormat="1" applyFont="1" applyFill="1" applyBorder="1" applyAlignment="1" applyProtection="1">
      <alignment horizontal="center" vertical="center"/>
      <protection hidden="1"/>
    </xf>
    <xf numFmtId="0" fontId="11" fillId="2" borderId="18" xfId="1" applyFont="1" applyFill="1" applyBorder="1" applyAlignment="1" applyProtection="1">
      <alignment horizontal="center" vertical="center"/>
      <protection hidden="1"/>
    </xf>
    <xf numFmtId="1" fontId="11" fillId="2" borderId="19" xfId="1" applyNumberFormat="1" applyFont="1" applyFill="1" applyBorder="1" applyAlignment="1" applyProtection="1">
      <alignment horizontal="center" vertical="center"/>
      <protection hidden="1"/>
    </xf>
    <xf numFmtId="0" fontId="11" fillId="2" borderId="19" xfId="1" applyFont="1" applyFill="1" applyBorder="1" applyAlignment="1" applyProtection="1">
      <alignment horizontal="center" vertical="center"/>
      <protection hidden="1"/>
    </xf>
    <xf numFmtId="0" fontId="11" fillId="2" borderId="20" xfId="1" applyFont="1" applyFill="1" applyBorder="1" applyAlignment="1" applyProtection="1">
      <alignment horizontal="center" vertical="center"/>
      <protection hidden="1"/>
    </xf>
    <xf numFmtId="0" fontId="12" fillId="2" borderId="18" xfId="1" applyFont="1" applyFill="1" applyBorder="1" applyAlignment="1" applyProtection="1">
      <alignment horizontal="center" vertical="center"/>
      <protection hidden="1"/>
    </xf>
    <xf numFmtId="0" fontId="2" fillId="2" borderId="21" xfId="1" applyFont="1" applyFill="1" applyBorder="1" applyAlignment="1" applyProtection="1">
      <alignment horizontal="center" vertical="center"/>
      <protection hidden="1"/>
    </xf>
    <xf numFmtId="0" fontId="2" fillId="2" borderId="0" xfId="1" applyFont="1" applyFill="1" applyAlignment="1" applyProtection="1">
      <alignment horizontal="center" vertical="center"/>
      <protection hidden="1"/>
    </xf>
    <xf numFmtId="0" fontId="2" fillId="2" borderId="22" xfId="1" applyFont="1" applyFill="1" applyBorder="1" applyAlignment="1" applyProtection="1">
      <alignment horizontal="center" vertical="center"/>
      <protection hidden="1"/>
    </xf>
    <xf numFmtId="0" fontId="2" fillId="2" borderId="19" xfId="1" applyFont="1" applyFill="1" applyBorder="1" applyAlignment="1" applyProtection="1">
      <alignment horizontal="center" vertical="center"/>
      <protection hidden="1"/>
    </xf>
    <xf numFmtId="0" fontId="2" fillId="2" borderId="20" xfId="1" applyFont="1" applyFill="1" applyBorder="1" applyAlignment="1" applyProtection="1">
      <alignment horizontal="center" vertical="center"/>
      <protection hidden="1"/>
    </xf>
    <xf numFmtId="0" fontId="8" fillId="2" borderId="23" xfId="1" applyFont="1" applyFill="1" applyBorder="1" applyAlignment="1" applyProtection="1">
      <alignment horizontal="center" vertical="center"/>
      <protection hidden="1"/>
    </xf>
    <xf numFmtId="0" fontId="8" fillId="2" borderId="24" xfId="1" applyFont="1" applyFill="1" applyBorder="1" applyAlignment="1" applyProtection="1">
      <alignment horizontal="center" vertical="center"/>
      <protection hidden="1"/>
    </xf>
    <xf numFmtId="0" fontId="8" fillId="2" borderId="25" xfId="1" applyFont="1" applyFill="1" applyBorder="1" applyAlignment="1" applyProtection="1">
      <alignment horizontal="center" vertical="center"/>
      <protection hidden="1"/>
    </xf>
    <xf numFmtId="0" fontId="8" fillId="2" borderId="26" xfId="1" applyFont="1" applyFill="1" applyBorder="1" applyAlignment="1" applyProtection="1">
      <alignment horizontal="center" vertical="center"/>
      <protection hidden="1"/>
    </xf>
    <xf numFmtId="0" fontId="9" fillId="2" borderId="27" xfId="1" applyFont="1" applyFill="1" applyBorder="1" applyAlignment="1" applyProtection="1">
      <alignment horizontal="center" vertical="center"/>
      <protection hidden="1"/>
    </xf>
    <xf numFmtId="0" fontId="2" fillId="2" borderId="28" xfId="1" applyFont="1" applyFill="1" applyBorder="1" applyAlignment="1" applyProtection="1">
      <alignment horizontal="center" vertical="center"/>
      <protection hidden="1"/>
    </xf>
    <xf numFmtId="0" fontId="2" fillId="2" borderId="29" xfId="1" applyFont="1" applyFill="1" applyBorder="1" applyAlignment="1" applyProtection="1">
      <alignment horizontal="center" vertical="center"/>
      <protection hidden="1"/>
    </xf>
    <xf numFmtId="0" fontId="2" fillId="2" borderId="30" xfId="1" applyFont="1" applyFill="1" applyBorder="1" applyAlignment="1" applyProtection="1">
      <alignment horizontal="center" vertical="center"/>
      <protection hidden="1"/>
    </xf>
    <xf numFmtId="165" fontId="2" fillId="2" borderId="31" xfId="1" applyNumberFormat="1" applyFont="1" applyFill="1" applyBorder="1" applyAlignment="1" applyProtection="1">
      <alignment horizontal="center" vertical="center"/>
      <protection hidden="1"/>
    </xf>
    <xf numFmtId="0" fontId="2" fillId="2" borderId="31" xfId="1" applyFont="1" applyFill="1" applyBorder="1" applyAlignment="1" applyProtection="1">
      <alignment horizontal="center" vertical="center"/>
      <protection hidden="1"/>
    </xf>
    <xf numFmtId="0" fontId="2" fillId="2" borderId="32" xfId="1" applyFont="1" applyFill="1" applyBorder="1" applyAlignment="1" applyProtection="1">
      <alignment horizontal="center" vertical="center"/>
      <protection hidden="1"/>
    </xf>
    <xf numFmtId="165" fontId="2" fillId="2" borderId="33" xfId="1" applyNumberFormat="1" applyFont="1" applyFill="1" applyBorder="1" applyAlignment="1" applyProtection="1">
      <alignment horizontal="center" vertical="center"/>
      <protection hidden="1"/>
    </xf>
    <xf numFmtId="165" fontId="2" fillId="2" borderId="30" xfId="1" applyNumberFormat="1" applyFont="1" applyFill="1" applyBorder="1" applyAlignment="1" applyProtection="1">
      <alignment horizontal="center" vertical="center"/>
      <protection hidden="1"/>
    </xf>
    <xf numFmtId="1" fontId="2" fillId="2" borderId="28" xfId="1" applyNumberFormat="1" applyFont="1" applyFill="1" applyBorder="1" applyAlignment="1" applyProtection="1">
      <alignment horizontal="center" vertical="center"/>
      <protection hidden="1"/>
    </xf>
    <xf numFmtId="1" fontId="2" fillId="2" borderId="34" xfId="1" applyNumberFormat="1" applyFont="1" applyFill="1" applyBorder="1" applyAlignment="1" applyProtection="1">
      <alignment horizontal="center" vertical="center"/>
      <protection hidden="1"/>
    </xf>
    <xf numFmtId="0" fontId="11" fillId="2" borderId="27" xfId="1" applyFont="1" applyFill="1" applyBorder="1" applyAlignment="1" applyProtection="1">
      <alignment horizontal="center" vertical="center"/>
      <protection hidden="1"/>
    </xf>
    <xf numFmtId="0" fontId="11" fillId="2" borderId="31" xfId="1" applyFont="1" applyFill="1" applyBorder="1" applyAlignment="1" applyProtection="1">
      <alignment horizontal="center" vertical="center"/>
      <protection hidden="1"/>
    </xf>
    <xf numFmtId="0" fontId="11" fillId="2" borderId="32" xfId="1" applyFont="1" applyFill="1" applyBorder="1" applyAlignment="1" applyProtection="1">
      <alignment horizontal="center" vertical="center"/>
      <protection hidden="1"/>
    </xf>
    <xf numFmtId="0" fontId="7" fillId="3" borderId="6" xfId="1" applyFont="1" applyFill="1" applyBorder="1" applyAlignment="1" applyProtection="1">
      <alignment horizontal="center" vertical="center" wrapText="1"/>
      <protection hidden="1"/>
    </xf>
    <xf numFmtId="0" fontId="8" fillId="3" borderId="8" xfId="1" applyFont="1" applyFill="1" applyBorder="1" applyAlignment="1" applyProtection="1">
      <alignment horizontal="center" vertical="center" wrapText="1"/>
      <protection hidden="1"/>
    </xf>
    <xf numFmtId="0" fontId="8" fillId="3" borderId="9" xfId="1" applyFont="1" applyFill="1" applyBorder="1" applyAlignment="1" applyProtection="1">
      <alignment horizontal="center" vertical="center" wrapText="1"/>
      <protection hidden="1"/>
    </xf>
    <xf numFmtId="0" fontId="8" fillId="3" borderId="10" xfId="1" applyFont="1" applyFill="1" applyBorder="1" applyAlignment="1" applyProtection="1">
      <alignment horizontal="center" vertical="center" wrapText="1"/>
      <protection hidden="1"/>
    </xf>
    <xf numFmtId="0" fontId="9" fillId="3" borderId="11" xfId="1" applyFont="1" applyFill="1" applyBorder="1" applyAlignment="1" applyProtection="1">
      <alignment horizontal="center" vertical="center"/>
      <protection hidden="1"/>
    </xf>
    <xf numFmtId="0" fontId="2" fillId="3" borderId="12" xfId="1" applyFont="1" applyFill="1" applyBorder="1" applyAlignment="1" applyProtection="1">
      <alignment horizontal="center" vertical="center"/>
      <protection hidden="1"/>
    </xf>
    <xf numFmtId="0" fontId="2" fillId="3" borderId="8" xfId="1" applyFont="1" applyFill="1" applyBorder="1" applyAlignment="1" applyProtection="1">
      <alignment horizontal="center" vertical="center"/>
      <protection hidden="1"/>
    </xf>
    <xf numFmtId="0" fontId="2" fillId="3" borderId="2" xfId="1" applyFont="1" applyFill="1" applyBorder="1" applyAlignment="1" applyProtection="1">
      <alignment horizontal="center" vertical="center"/>
      <protection hidden="1"/>
    </xf>
    <xf numFmtId="0" fontId="2" fillId="3" borderId="9" xfId="1" applyFont="1" applyFill="1" applyBorder="1" applyAlignment="1" applyProtection="1">
      <alignment horizontal="center" vertical="center"/>
      <protection hidden="1"/>
    </xf>
    <xf numFmtId="0" fontId="2" fillId="3" borderId="13" xfId="1" applyFont="1" applyFill="1" applyBorder="1" applyAlignment="1" applyProtection="1">
      <alignment horizontal="center" vertical="center"/>
      <protection hidden="1"/>
    </xf>
    <xf numFmtId="0" fontId="10" fillId="3" borderId="14" xfId="1" applyFont="1" applyFill="1" applyBorder="1" applyAlignment="1" applyProtection="1">
      <alignment horizontal="center" vertical="center"/>
      <protection hidden="1"/>
    </xf>
    <xf numFmtId="0" fontId="2" fillId="3" borderId="15" xfId="1" applyFont="1" applyFill="1" applyBorder="1" applyAlignment="1" applyProtection="1">
      <alignment horizontal="center" vertical="center"/>
      <protection hidden="1"/>
    </xf>
    <xf numFmtId="0" fontId="2" fillId="3" borderId="16" xfId="1" applyFont="1" applyFill="1" applyBorder="1" applyAlignment="1" applyProtection="1">
      <alignment horizontal="center" vertical="center"/>
      <protection hidden="1"/>
    </xf>
    <xf numFmtId="165" fontId="2" fillId="3" borderId="17" xfId="1" applyNumberFormat="1" applyFont="1" applyFill="1" applyBorder="1" applyAlignment="1" applyProtection="1">
      <alignment horizontal="center" vertical="center"/>
      <protection hidden="1"/>
    </xf>
    <xf numFmtId="0" fontId="11" fillId="3" borderId="18" xfId="1" applyFont="1" applyFill="1" applyBorder="1" applyAlignment="1" applyProtection="1">
      <alignment horizontal="center" vertical="center"/>
      <protection hidden="1"/>
    </xf>
    <xf numFmtId="1" fontId="11" fillId="3" borderId="19" xfId="1" applyNumberFormat="1" applyFont="1" applyFill="1" applyBorder="1" applyAlignment="1" applyProtection="1">
      <alignment horizontal="center" vertical="center"/>
      <protection hidden="1"/>
    </xf>
    <xf numFmtId="0" fontId="11" fillId="3" borderId="19" xfId="1" applyFont="1" applyFill="1" applyBorder="1" applyAlignment="1" applyProtection="1">
      <alignment horizontal="center" vertical="center"/>
      <protection hidden="1"/>
    </xf>
    <xf numFmtId="0" fontId="11" fillId="3" borderId="20" xfId="1" applyFont="1" applyFill="1" applyBorder="1" applyAlignment="1" applyProtection="1">
      <alignment horizontal="center" vertical="center"/>
      <protection hidden="1"/>
    </xf>
    <xf numFmtId="0" fontId="12" fillId="3" borderId="18" xfId="1" applyFont="1" applyFill="1" applyBorder="1" applyAlignment="1" applyProtection="1">
      <alignment horizontal="center" vertical="center"/>
      <protection hidden="1"/>
    </xf>
    <xf numFmtId="0" fontId="2" fillId="3" borderId="19" xfId="1" applyFont="1" applyFill="1" applyBorder="1" applyAlignment="1" applyProtection="1">
      <alignment horizontal="center" vertical="center"/>
      <protection hidden="1"/>
    </xf>
    <xf numFmtId="0" fontId="2" fillId="3" borderId="21" xfId="1" applyFont="1" applyFill="1" applyBorder="1" applyAlignment="1" applyProtection="1">
      <alignment horizontal="center" vertical="center"/>
      <protection hidden="1"/>
    </xf>
    <xf numFmtId="0" fontId="2" fillId="3" borderId="0" xfId="1" applyFont="1" applyFill="1" applyAlignment="1" applyProtection="1">
      <alignment horizontal="center" vertical="center"/>
      <protection hidden="1"/>
    </xf>
    <xf numFmtId="0" fontId="2" fillId="3" borderId="22" xfId="1" applyFont="1" applyFill="1" applyBorder="1" applyAlignment="1" applyProtection="1">
      <alignment horizontal="center" vertical="center"/>
      <protection hidden="1"/>
    </xf>
    <xf numFmtId="0" fontId="2" fillId="3" borderId="20" xfId="1" applyFont="1" applyFill="1" applyBorder="1" applyAlignment="1" applyProtection="1">
      <alignment horizontal="center" vertical="center"/>
      <protection hidden="1"/>
    </xf>
    <xf numFmtId="0" fontId="8" fillId="3" borderId="23" xfId="1" applyFont="1" applyFill="1" applyBorder="1" applyAlignment="1" applyProtection="1">
      <alignment horizontal="center" vertical="center"/>
      <protection hidden="1"/>
    </xf>
    <xf numFmtId="0" fontId="8" fillId="3" borderId="24" xfId="1" applyFont="1" applyFill="1" applyBorder="1" applyAlignment="1" applyProtection="1">
      <alignment horizontal="center" vertical="center"/>
      <protection hidden="1"/>
    </xf>
    <xf numFmtId="0" fontId="8" fillId="3" borderId="25" xfId="1" applyFont="1" applyFill="1" applyBorder="1" applyAlignment="1" applyProtection="1">
      <alignment horizontal="center" vertical="center"/>
      <protection hidden="1"/>
    </xf>
    <xf numFmtId="0" fontId="8" fillId="3" borderId="26" xfId="1" applyFont="1" applyFill="1" applyBorder="1" applyAlignment="1" applyProtection="1">
      <alignment horizontal="center" vertical="center"/>
      <protection hidden="1"/>
    </xf>
    <xf numFmtId="0" fontId="9" fillId="3" borderId="27" xfId="1" applyFont="1" applyFill="1" applyBorder="1" applyAlignment="1" applyProtection="1">
      <alignment horizontal="center" vertical="center"/>
      <protection hidden="1"/>
    </xf>
    <xf numFmtId="165" fontId="2" fillId="3" borderId="31" xfId="1" applyNumberFormat="1" applyFont="1" applyFill="1" applyBorder="1" applyAlignment="1" applyProtection="1">
      <alignment horizontal="center" vertical="center"/>
      <protection hidden="1"/>
    </xf>
    <xf numFmtId="0" fontId="2" fillId="3" borderId="31" xfId="1" applyFont="1" applyFill="1" applyBorder="1" applyAlignment="1" applyProtection="1">
      <alignment horizontal="center" vertical="center"/>
      <protection hidden="1"/>
    </xf>
    <xf numFmtId="0" fontId="2" fillId="3" borderId="28" xfId="1" applyFont="1" applyFill="1" applyBorder="1" applyAlignment="1" applyProtection="1">
      <alignment horizontal="center" vertical="center"/>
      <protection hidden="1"/>
    </xf>
    <xf numFmtId="0" fontId="2" fillId="3" borderId="29" xfId="1" applyFont="1" applyFill="1" applyBorder="1" applyAlignment="1" applyProtection="1">
      <alignment horizontal="center" vertical="center"/>
      <protection hidden="1"/>
    </xf>
    <xf numFmtId="0" fontId="2" fillId="3" borderId="30" xfId="1" applyFont="1" applyFill="1" applyBorder="1" applyAlignment="1" applyProtection="1">
      <alignment horizontal="center" vertical="center"/>
      <protection hidden="1"/>
    </xf>
    <xf numFmtId="0" fontId="2" fillId="3" borderId="32" xfId="1" applyFont="1" applyFill="1" applyBorder="1" applyAlignment="1" applyProtection="1">
      <alignment horizontal="center" vertical="center"/>
      <protection hidden="1"/>
    </xf>
    <xf numFmtId="165" fontId="2" fillId="3" borderId="33" xfId="1" applyNumberFormat="1" applyFont="1" applyFill="1" applyBorder="1" applyAlignment="1" applyProtection="1">
      <alignment horizontal="center" vertical="center"/>
      <protection hidden="1"/>
    </xf>
    <xf numFmtId="165" fontId="2" fillId="3" borderId="30" xfId="1" applyNumberFormat="1" applyFont="1" applyFill="1" applyBorder="1" applyAlignment="1" applyProtection="1">
      <alignment horizontal="center" vertical="center"/>
      <protection hidden="1"/>
    </xf>
    <xf numFmtId="1" fontId="2" fillId="3" borderId="28" xfId="1" applyNumberFormat="1" applyFont="1" applyFill="1" applyBorder="1" applyAlignment="1" applyProtection="1">
      <alignment horizontal="center" vertical="center"/>
      <protection hidden="1"/>
    </xf>
    <xf numFmtId="1" fontId="2" fillId="3" borderId="34" xfId="1" applyNumberFormat="1" applyFont="1" applyFill="1" applyBorder="1" applyAlignment="1" applyProtection="1">
      <alignment horizontal="center" vertical="center"/>
      <protection hidden="1"/>
    </xf>
    <xf numFmtId="0" fontId="11" fillId="3" borderId="27" xfId="1" applyFont="1" applyFill="1" applyBorder="1" applyAlignment="1" applyProtection="1">
      <alignment horizontal="center" vertical="center"/>
      <protection hidden="1"/>
    </xf>
    <xf numFmtId="0" fontId="11" fillId="3" borderId="31" xfId="1" applyFont="1" applyFill="1" applyBorder="1" applyAlignment="1" applyProtection="1">
      <alignment horizontal="center" vertical="center"/>
      <protection hidden="1"/>
    </xf>
    <xf numFmtId="0" fontId="11" fillId="3" borderId="32" xfId="1" applyFont="1" applyFill="1" applyBorder="1" applyAlignment="1" applyProtection="1">
      <alignment horizontal="center" vertical="center"/>
      <protection hidden="1"/>
    </xf>
    <xf numFmtId="0" fontId="7" fillId="4" borderId="6" xfId="1" applyFont="1" applyFill="1" applyBorder="1" applyAlignment="1" applyProtection="1">
      <alignment horizontal="center" vertical="center" wrapText="1"/>
      <protection hidden="1"/>
    </xf>
    <xf numFmtId="0" fontId="8" fillId="4" borderId="8" xfId="1" applyFont="1" applyFill="1" applyBorder="1" applyAlignment="1" applyProtection="1">
      <alignment horizontal="center" vertical="center"/>
      <protection hidden="1"/>
    </xf>
    <xf numFmtId="0" fontId="8" fillId="4" borderId="9" xfId="1" applyFont="1" applyFill="1" applyBorder="1" applyAlignment="1" applyProtection="1">
      <alignment horizontal="center" vertical="center"/>
      <protection hidden="1"/>
    </xf>
    <xf numFmtId="0" fontId="8" fillId="4" borderId="10" xfId="1" applyFont="1" applyFill="1" applyBorder="1" applyAlignment="1" applyProtection="1">
      <alignment horizontal="center" vertical="center"/>
      <protection hidden="1"/>
    </xf>
    <xf numFmtId="0" fontId="9" fillId="4" borderId="11" xfId="1" applyFont="1" applyFill="1" applyBorder="1" applyAlignment="1" applyProtection="1">
      <alignment horizontal="center" vertical="center"/>
      <protection hidden="1"/>
    </xf>
    <xf numFmtId="0" fontId="2" fillId="4" borderId="12" xfId="1" applyFont="1" applyFill="1" applyBorder="1" applyAlignment="1" applyProtection="1">
      <alignment horizontal="center" vertical="center"/>
      <protection hidden="1"/>
    </xf>
    <xf numFmtId="0" fontId="2" fillId="4" borderId="8" xfId="1" applyFont="1" applyFill="1" applyBorder="1" applyAlignment="1" applyProtection="1">
      <alignment horizontal="center" vertical="center"/>
      <protection hidden="1"/>
    </xf>
    <xf numFmtId="0" fontId="2" fillId="4" borderId="2" xfId="1" applyFont="1" applyFill="1" applyBorder="1" applyAlignment="1" applyProtection="1">
      <alignment horizontal="center" vertical="center"/>
      <protection hidden="1"/>
    </xf>
    <xf numFmtId="0" fontId="2" fillId="4" borderId="3" xfId="1" applyFont="1" applyFill="1" applyBorder="1" applyAlignment="1" applyProtection="1">
      <alignment horizontal="center" vertical="center"/>
      <protection hidden="1"/>
    </xf>
    <xf numFmtId="0" fontId="10" fillId="4" borderId="14" xfId="1" applyFont="1" applyFill="1" applyBorder="1" applyAlignment="1" applyProtection="1">
      <alignment horizontal="center" vertical="center"/>
      <protection hidden="1"/>
    </xf>
    <xf numFmtId="0" fontId="2" fillId="4" borderId="15" xfId="1" applyFont="1" applyFill="1" applyBorder="1" applyAlignment="1" applyProtection="1">
      <alignment horizontal="center" vertical="center"/>
      <protection hidden="1"/>
    </xf>
    <xf numFmtId="0" fontId="2" fillId="4" borderId="16" xfId="1" applyFont="1" applyFill="1" applyBorder="1" applyAlignment="1" applyProtection="1">
      <alignment horizontal="center" vertical="center"/>
      <protection hidden="1"/>
    </xf>
    <xf numFmtId="165" fontId="2" fillId="4" borderId="17" xfId="1" applyNumberFormat="1" applyFont="1" applyFill="1" applyBorder="1" applyAlignment="1" applyProtection="1">
      <alignment horizontal="center" vertical="center"/>
      <protection hidden="1"/>
    </xf>
    <xf numFmtId="0" fontId="11" fillId="4" borderId="18" xfId="1" applyFont="1" applyFill="1" applyBorder="1" applyAlignment="1" applyProtection="1">
      <alignment horizontal="center" vertical="center"/>
      <protection hidden="1"/>
    </xf>
    <xf numFmtId="1" fontId="11" fillId="4" borderId="19" xfId="1" applyNumberFormat="1" applyFont="1" applyFill="1" applyBorder="1" applyAlignment="1" applyProtection="1">
      <alignment horizontal="center" vertical="center"/>
      <protection hidden="1"/>
    </xf>
    <xf numFmtId="0" fontId="11" fillId="4" borderId="19" xfId="1" applyFont="1" applyFill="1" applyBorder="1" applyAlignment="1" applyProtection="1">
      <alignment horizontal="center" vertical="center"/>
      <protection hidden="1"/>
    </xf>
    <xf numFmtId="0" fontId="11" fillId="4" borderId="20" xfId="1" applyFont="1" applyFill="1" applyBorder="1" applyAlignment="1" applyProtection="1">
      <alignment horizontal="center" vertical="center"/>
      <protection hidden="1"/>
    </xf>
    <xf numFmtId="0" fontId="12" fillId="4" borderId="18" xfId="1" applyFont="1" applyFill="1" applyBorder="1" applyAlignment="1" applyProtection="1">
      <alignment horizontal="center" vertical="center"/>
      <protection hidden="1"/>
    </xf>
    <xf numFmtId="0" fontId="2" fillId="4" borderId="19" xfId="1" applyFont="1" applyFill="1" applyBorder="1" applyAlignment="1" applyProtection="1">
      <alignment horizontal="center" vertical="center"/>
      <protection hidden="1"/>
    </xf>
    <xf numFmtId="0" fontId="2" fillId="4" borderId="21" xfId="1" applyFont="1" applyFill="1" applyBorder="1" applyAlignment="1" applyProtection="1">
      <alignment horizontal="center" vertical="center"/>
      <protection hidden="1"/>
    </xf>
    <xf numFmtId="0" fontId="2" fillId="4" borderId="0" xfId="1" applyFont="1" applyFill="1" applyAlignment="1" applyProtection="1">
      <alignment horizontal="center" vertical="center"/>
      <protection hidden="1"/>
    </xf>
    <xf numFmtId="0" fontId="2" fillId="4" borderId="5" xfId="1" applyFont="1" applyFill="1" applyBorder="1" applyAlignment="1" applyProtection="1">
      <alignment horizontal="center" vertical="center"/>
      <protection hidden="1"/>
    </xf>
    <xf numFmtId="0" fontId="8" fillId="4" borderId="23" xfId="1" applyFont="1" applyFill="1" applyBorder="1" applyAlignment="1" applyProtection="1">
      <alignment horizontal="center" vertical="center"/>
      <protection hidden="1"/>
    </xf>
    <xf numFmtId="0" fontId="8" fillId="4" borderId="24" xfId="1" applyFont="1" applyFill="1" applyBorder="1" applyAlignment="1" applyProtection="1">
      <alignment horizontal="center" vertical="center"/>
      <protection hidden="1"/>
    </xf>
    <xf numFmtId="0" fontId="8" fillId="4" borderId="25" xfId="1" applyFont="1" applyFill="1" applyBorder="1" applyAlignment="1" applyProtection="1">
      <alignment horizontal="center" vertical="center"/>
      <protection hidden="1"/>
    </xf>
    <xf numFmtId="0" fontId="8" fillId="4" borderId="26" xfId="1" applyFont="1" applyFill="1" applyBorder="1" applyAlignment="1" applyProtection="1">
      <alignment horizontal="center" vertical="center"/>
      <protection hidden="1"/>
    </xf>
    <xf numFmtId="0" fontId="9" fillId="4" borderId="27" xfId="1" applyFont="1" applyFill="1" applyBorder="1" applyAlignment="1" applyProtection="1">
      <alignment horizontal="center" vertical="center"/>
      <protection hidden="1"/>
    </xf>
    <xf numFmtId="165" fontId="2" fillId="4" borderId="31" xfId="1" applyNumberFormat="1" applyFont="1" applyFill="1" applyBorder="1" applyAlignment="1" applyProtection="1">
      <alignment horizontal="center" vertical="center"/>
      <protection hidden="1"/>
    </xf>
    <xf numFmtId="0" fontId="2" fillId="4" borderId="31" xfId="1" applyFont="1" applyFill="1" applyBorder="1" applyAlignment="1" applyProtection="1">
      <alignment horizontal="center" vertical="center"/>
      <protection hidden="1"/>
    </xf>
    <xf numFmtId="0" fontId="2" fillId="4" borderId="28" xfId="1" applyFont="1" applyFill="1" applyBorder="1" applyAlignment="1" applyProtection="1">
      <alignment horizontal="center" vertical="center"/>
      <protection hidden="1"/>
    </xf>
    <xf numFmtId="0" fontId="2" fillId="4" borderId="29" xfId="1" applyFont="1" applyFill="1" applyBorder="1" applyAlignment="1" applyProtection="1">
      <alignment horizontal="center" vertical="center"/>
      <protection hidden="1"/>
    </xf>
    <xf numFmtId="0" fontId="2" fillId="4" borderId="34" xfId="1" applyFont="1" applyFill="1" applyBorder="1" applyAlignment="1" applyProtection="1">
      <alignment horizontal="center" vertical="center"/>
      <protection hidden="1"/>
    </xf>
    <xf numFmtId="165" fontId="2" fillId="4" borderId="33" xfId="1" applyNumberFormat="1" applyFont="1" applyFill="1" applyBorder="1" applyAlignment="1" applyProtection="1">
      <alignment horizontal="center" vertical="center"/>
      <protection hidden="1"/>
    </xf>
    <xf numFmtId="165" fontId="2" fillId="4" borderId="30" xfId="1" applyNumberFormat="1" applyFont="1" applyFill="1" applyBorder="1" applyAlignment="1" applyProtection="1">
      <alignment horizontal="center" vertical="center"/>
      <protection hidden="1"/>
    </xf>
    <xf numFmtId="1" fontId="2" fillId="4" borderId="28" xfId="1" applyNumberFormat="1" applyFont="1" applyFill="1" applyBorder="1" applyAlignment="1" applyProtection="1">
      <alignment horizontal="center" vertical="center"/>
      <protection hidden="1"/>
    </xf>
    <xf numFmtId="1" fontId="2" fillId="4" borderId="34" xfId="1" applyNumberFormat="1" applyFont="1" applyFill="1" applyBorder="1" applyAlignment="1" applyProtection="1">
      <alignment horizontal="center" vertical="center"/>
      <protection hidden="1"/>
    </xf>
    <xf numFmtId="0" fontId="11" fillId="4" borderId="27" xfId="1" applyFont="1" applyFill="1" applyBorder="1" applyAlignment="1" applyProtection="1">
      <alignment horizontal="center" vertical="center"/>
      <protection hidden="1"/>
    </xf>
    <xf numFmtId="0" fontId="11" fillId="4" borderId="31" xfId="1" applyFont="1" applyFill="1" applyBorder="1" applyAlignment="1" applyProtection="1">
      <alignment horizontal="center" vertical="center"/>
      <protection hidden="1"/>
    </xf>
    <xf numFmtId="0" fontId="11" fillId="4" borderId="32" xfId="1" applyFont="1" applyFill="1" applyBorder="1" applyAlignment="1" applyProtection="1">
      <alignment horizontal="center" vertical="center"/>
      <protection hidden="1"/>
    </xf>
    <xf numFmtId="0" fontId="1" fillId="0" borderId="33" xfId="1" applyBorder="1" applyProtection="1">
      <protection hidden="1"/>
    </xf>
    <xf numFmtId="0" fontId="1" fillId="0" borderId="29" xfId="1" applyBorder="1" applyAlignment="1" applyProtection="1">
      <alignment horizontal="center" vertical="center"/>
      <protection hidden="1"/>
    </xf>
    <xf numFmtId="0" fontId="1" fillId="0" borderId="29" xfId="1" applyBorder="1" applyAlignment="1" applyProtection="1">
      <alignment horizontal="justify" vertical="justify"/>
      <protection hidden="1"/>
    </xf>
    <xf numFmtId="0" fontId="1" fillId="0" borderId="29" xfId="1" applyBorder="1" applyProtection="1">
      <protection hidden="1"/>
    </xf>
    <xf numFmtId="0" fontId="1" fillId="0" borderId="34" xfId="1" applyBorder="1" applyProtection="1">
      <protection hidden="1"/>
    </xf>
    <xf numFmtId="0" fontId="6" fillId="3" borderId="35" xfId="1" applyFont="1" applyFill="1" applyBorder="1" applyAlignment="1" applyProtection="1">
      <alignment horizontal="center" vertical="center" wrapText="1"/>
      <protection hidden="1"/>
    </xf>
    <xf numFmtId="0" fontId="6" fillId="3" borderId="36" xfId="1" applyFont="1" applyFill="1" applyBorder="1" applyAlignment="1" applyProtection="1">
      <alignment horizontal="center" vertical="center" wrapText="1"/>
      <protection hidden="1"/>
    </xf>
    <xf numFmtId="0" fontId="6" fillId="3" borderId="37" xfId="1" applyFont="1" applyFill="1" applyBorder="1" applyAlignment="1" applyProtection="1">
      <alignment horizontal="center" vertical="center" wrapText="1"/>
      <protection hidden="1"/>
    </xf>
    <xf numFmtId="0" fontId="9" fillId="2" borderId="18" xfId="1" applyFont="1" applyFill="1" applyBorder="1" applyAlignment="1" applyProtection="1">
      <alignment horizontal="center" vertical="center"/>
      <protection hidden="1"/>
    </xf>
    <xf numFmtId="0" fontId="6" fillId="2" borderId="35" xfId="1" applyFont="1" applyFill="1" applyBorder="1" applyAlignment="1" applyProtection="1">
      <alignment horizontal="center" vertical="center" wrapText="1"/>
      <protection hidden="1"/>
    </xf>
    <xf numFmtId="0" fontId="6" fillId="2" borderId="36" xfId="1" applyFont="1" applyFill="1" applyBorder="1" applyAlignment="1" applyProtection="1">
      <alignment horizontal="center" vertical="center" wrapText="1"/>
      <protection hidden="1"/>
    </xf>
    <xf numFmtId="0" fontId="6" fillId="2" borderId="37" xfId="1" applyFont="1" applyFill="1" applyBorder="1" applyAlignment="1" applyProtection="1">
      <alignment horizontal="center" vertical="center" wrapText="1"/>
      <protection hidden="1"/>
    </xf>
    <xf numFmtId="0" fontId="9" fillId="3" borderId="18" xfId="1" applyFont="1" applyFill="1" applyBorder="1" applyAlignment="1" applyProtection="1">
      <alignment horizontal="center" vertical="center"/>
      <protection hidden="1"/>
    </xf>
    <xf numFmtId="0" fontId="13" fillId="0" borderId="0" xfId="1" applyFont="1" applyAlignment="1" applyProtection="1">
      <alignment horizontal="center"/>
      <protection hidden="1"/>
    </xf>
    <xf numFmtId="0" fontId="1" fillId="0" borderId="0" xfId="1" applyAlignment="1" applyProtection="1">
      <alignment horizontal="left" vertical="top"/>
      <protection hidden="1"/>
    </xf>
    <xf numFmtId="2" fontId="1" fillId="0" borderId="0" xfId="1" applyNumberFormat="1" applyAlignment="1" applyProtection="1">
      <alignment horizontal="center"/>
      <protection hidden="1"/>
    </xf>
    <xf numFmtId="0" fontId="5" fillId="5" borderId="38" xfId="1" applyFont="1" applyFill="1" applyBorder="1" applyAlignment="1" applyProtection="1">
      <alignment horizontal="center" vertical="center" wrapText="1"/>
      <protection hidden="1"/>
    </xf>
    <xf numFmtId="0" fontId="5" fillId="5" borderId="39" xfId="1" applyFont="1" applyFill="1" applyBorder="1" applyAlignment="1" applyProtection="1">
      <alignment horizontal="center" vertical="center" wrapText="1"/>
      <protection hidden="1"/>
    </xf>
    <xf numFmtId="2" fontId="5" fillId="5" borderId="39" xfId="1" applyNumberFormat="1" applyFont="1" applyFill="1" applyBorder="1" applyAlignment="1" applyProtection="1">
      <alignment horizontal="center" vertical="center" wrapText="1"/>
      <protection hidden="1"/>
    </xf>
    <xf numFmtId="0" fontId="15" fillId="6" borderId="39" xfId="2" applyFont="1" applyFill="1" applyBorder="1" applyAlignment="1">
      <alignment horizontal="center" vertical="center" wrapText="1"/>
    </xf>
    <xf numFmtId="0" fontId="15" fillId="6" borderId="40" xfId="2" applyFont="1" applyFill="1" applyBorder="1" applyAlignment="1">
      <alignment horizontal="center" vertical="center" wrapText="1"/>
    </xf>
    <xf numFmtId="2" fontId="15" fillId="6" borderId="40" xfId="2" applyNumberFormat="1" applyFont="1" applyFill="1" applyBorder="1" applyAlignment="1">
      <alignment horizontal="center" vertical="center" wrapText="1"/>
    </xf>
    <xf numFmtId="0" fontId="15" fillId="7" borderId="40" xfId="2" applyFont="1" applyFill="1" applyBorder="1" applyAlignment="1">
      <alignment horizontal="center" vertical="center" wrapText="1"/>
    </xf>
    <xf numFmtId="2" fontId="15" fillId="7" borderId="40" xfId="2" applyNumberFormat="1" applyFont="1" applyFill="1" applyBorder="1" applyAlignment="1">
      <alignment horizontal="center" vertical="center" wrapText="1"/>
    </xf>
    <xf numFmtId="0" fontId="15" fillId="8" borderId="40" xfId="2" applyFont="1" applyFill="1" applyBorder="1" applyAlignment="1">
      <alignment horizontal="center" vertical="center" wrapText="1"/>
    </xf>
    <xf numFmtId="2" fontId="16" fillId="9" borderId="40" xfId="2" applyNumberFormat="1" applyFont="1" applyFill="1" applyBorder="1" applyAlignment="1">
      <alignment horizontal="center" vertical="center" wrapText="1"/>
    </xf>
    <xf numFmtId="2" fontId="16" fillId="9" borderId="41" xfId="2" applyNumberFormat="1" applyFont="1" applyFill="1" applyBorder="1" applyAlignment="1">
      <alignment horizontal="center" vertical="center" wrapText="1"/>
    </xf>
    <xf numFmtId="0" fontId="5" fillId="0" borderId="0" xfId="1" applyFont="1" applyAlignment="1" applyProtection="1">
      <alignment wrapText="1"/>
      <protection hidden="1"/>
    </xf>
    <xf numFmtId="0" fontId="1" fillId="0" borderId="42" xfId="1" applyBorder="1" applyAlignment="1" applyProtection="1">
      <alignment horizontal="center"/>
      <protection hidden="1"/>
    </xf>
    <xf numFmtId="0" fontId="1" fillId="0" borderId="19" xfId="1" applyBorder="1"/>
    <xf numFmtId="0" fontId="17" fillId="0" borderId="19" xfId="2" applyFont="1" applyBorder="1" applyAlignment="1">
      <alignment horizontal="center"/>
    </xf>
    <xf numFmtId="0" fontId="14" fillId="0" borderId="19" xfId="2" applyBorder="1" applyAlignment="1">
      <alignment horizontal="center"/>
    </xf>
    <xf numFmtId="2" fontId="14" fillId="0" borderId="19" xfId="2" applyNumberFormat="1" applyBorder="1" applyAlignment="1">
      <alignment horizontal="center"/>
    </xf>
    <xf numFmtId="0" fontId="14" fillId="10" borderId="19" xfId="2" applyFill="1" applyBorder="1" applyAlignment="1" applyProtection="1">
      <alignment horizontal="center" vertical="center"/>
      <protection hidden="1"/>
    </xf>
    <xf numFmtId="165" fontId="14" fillId="10" borderId="19" xfId="2" applyNumberFormat="1" applyFill="1" applyBorder="1" applyAlignment="1" applyProtection="1">
      <alignment horizontal="center" vertical="center"/>
      <protection hidden="1"/>
    </xf>
    <xf numFmtId="1" fontId="14" fillId="10" borderId="19" xfId="2" applyNumberFormat="1" applyFill="1" applyBorder="1" applyAlignment="1" applyProtection="1">
      <alignment horizontal="center" vertical="center"/>
      <protection hidden="1"/>
    </xf>
    <xf numFmtId="2" fontId="18" fillId="0" borderId="16" xfId="2" applyNumberFormat="1" applyFont="1" applyBorder="1" applyAlignment="1">
      <alignment horizontal="center" wrapText="1"/>
    </xf>
    <xf numFmtId="2" fontId="18" fillId="0" borderId="16" xfId="2" applyNumberFormat="1" applyFont="1" applyBorder="1" applyAlignment="1">
      <alignment horizontal="center"/>
    </xf>
    <xf numFmtId="0" fontId="18" fillId="10" borderId="19" xfId="2" applyFont="1" applyFill="1" applyBorder="1" applyAlignment="1">
      <alignment horizontal="center"/>
    </xf>
    <xf numFmtId="2" fontId="18" fillId="10" borderId="19" xfId="2" applyNumberFormat="1" applyFont="1" applyFill="1" applyBorder="1" applyAlignment="1">
      <alignment horizontal="center"/>
    </xf>
    <xf numFmtId="2" fontId="18" fillId="0" borderId="19" xfId="2" applyNumberFormat="1" applyFont="1" applyBorder="1" applyAlignment="1">
      <alignment horizontal="center"/>
    </xf>
    <xf numFmtId="1" fontId="19" fillId="0" borderId="43" xfId="2" applyNumberFormat="1" applyFont="1" applyBorder="1" applyAlignment="1">
      <alignment horizontal="center"/>
    </xf>
    <xf numFmtId="49" fontId="18" fillId="0" borderId="16" xfId="2" applyNumberFormat="1" applyFont="1" applyBorder="1" applyAlignment="1">
      <alignment horizontal="center"/>
    </xf>
    <xf numFmtId="0" fontId="1" fillId="0" borderId="19" xfId="1" applyBorder="1" applyAlignment="1">
      <alignment horizontal="left"/>
    </xf>
    <xf numFmtId="0" fontId="14" fillId="10" borderId="44" xfId="2" applyFill="1" applyBorder="1" applyAlignment="1" applyProtection="1">
      <alignment horizontal="center" vertical="center"/>
      <protection hidden="1"/>
    </xf>
    <xf numFmtId="165" fontId="14" fillId="10" borderId="44" xfId="2" applyNumberFormat="1" applyFill="1" applyBorder="1" applyAlignment="1" applyProtection="1">
      <alignment horizontal="center" vertical="center"/>
      <protection hidden="1"/>
    </xf>
    <xf numFmtId="1" fontId="14" fillId="10" borderId="44" xfId="2" applyNumberFormat="1" applyFill="1" applyBorder="1" applyAlignment="1" applyProtection="1">
      <alignment horizontal="center" vertical="center"/>
      <protection hidden="1"/>
    </xf>
    <xf numFmtId="0" fontId="18" fillId="0" borderId="19" xfId="2" applyFont="1" applyBorder="1" applyAlignment="1">
      <alignment horizontal="center"/>
    </xf>
    <xf numFmtId="0" fontId="18" fillId="11" borderId="19" xfId="2" applyFont="1" applyFill="1" applyBorder="1" applyAlignment="1" applyProtection="1">
      <alignment horizontal="center" vertical="center"/>
      <protection hidden="1"/>
    </xf>
    <xf numFmtId="165" fontId="18" fillId="11" borderId="19" xfId="2" applyNumberFormat="1" applyFont="1" applyFill="1" applyBorder="1" applyAlignment="1" applyProtection="1">
      <alignment horizontal="center" vertical="center"/>
      <protection hidden="1"/>
    </xf>
    <xf numFmtId="1" fontId="18" fillId="11" borderId="19" xfId="2" applyNumberFormat="1" applyFont="1" applyFill="1" applyBorder="1" applyAlignment="1" applyProtection="1">
      <alignment horizontal="center" vertical="center"/>
      <protection hidden="1"/>
    </xf>
    <xf numFmtId="0" fontId="18" fillId="10" borderId="19" xfId="2" applyFont="1" applyFill="1" applyBorder="1" applyAlignment="1" applyProtection="1">
      <alignment horizontal="center" vertical="center"/>
      <protection locked="0"/>
    </xf>
    <xf numFmtId="0" fontId="18" fillId="10" borderId="16" xfId="2" applyFont="1" applyFill="1" applyBorder="1" applyAlignment="1" applyProtection="1">
      <alignment horizontal="center" vertical="center"/>
      <protection locked="0"/>
    </xf>
    <xf numFmtId="0" fontId="18" fillId="10" borderId="19" xfId="2" applyFont="1" applyFill="1" applyBorder="1" applyAlignment="1" applyProtection="1">
      <alignment horizontal="center" vertical="center" wrapText="1"/>
      <protection locked="0"/>
    </xf>
    <xf numFmtId="0" fontId="14" fillId="12" borderId="16" xfId="2" applyFill="1" applyBorder="1" applyAlignment="1" applyProtection="1">
      <alignment horizontal="center" vertical="center"/>
      <protection hidden="1"/>
    </xf>
    <xf numFmtId="165" fontId="14" fillId="12" borderId="16" xfId="2" applyNumberFormat="1" applyFill="1" applyBorder="1" applyAlignment="1" applyProtection="1">
      <alignment horizontal="center" vertical="center"/>
      <protection hidden="1"/>
    </xf>
    <xf numFmtId="1" fontId="14" fillId="12" borderId="16" xfId="2" applyNumberFormat="1" applyFill="1" applyBorder="1" applyAlignment="1" applyProtection="1">
      <alignment horizontal="center" vertical="center"/>
      <protection hidden="1"/>
    </xf>
    <xf numFmtId="0" fontId="1" fillId="0" borderId="45" xfId="1" applyBorder="1" applyAlignment="1" applyProtection="1">
      <alignment horizontal="center"/>
      <protection hidden="1"/>
    </xf>
    <xf numFmtId="0" fontId="14" fillId="10" borderId="22" xfId="2" applyFill="1" applyBorder="1" applyAlignment="1" applyProtection="1">
      <alignment horizontal="center" vertical="center"/>
      <protection hidden="1"/>
    </xf>
    <xf numFmtId="165" fontId="14" fillId="10" borderId="22" xfId="2" applyNumberFormat="1" applyFill="1" applyBorder="1" applyAlignment="1" applyProtection="1">
      <alignment horizontal="center" vertical="center"/>
      <protection hidden="1"/>
    </xf>
    <xf numFmtId="1" fontId="14" fillId="10" borderId="22" xfId="2" applyNumberFormat="1" applyFill="1" applyBorder="1" applyAlignment="1" applyProtection="1">
      <alignment horizontal="center" vertical="center"/>
      <protection hidden="1"/>
    </xf>
    <xf numFmtId="0" fontId="14" fillId="10" borderId="45" xfId="2" applyFill="1" applyBorder="1" applyAlignment="1" applyProtection="1">
      <alignment horizontal="center" vertical="center"/>
      <protection hidden="1"/>
    </xf>
    <xf numFmtId="165" fontId="14" fillId="10" borderId="45" xfId="2" applyNumberFormat="1" applyFill="1" applyBorder="1" applyAlignment="1" applyProtection="1">
      <alignment horizontal="center" vertical="center"/>
      <protection hidden="1"/>
    </xf>
    <xf numFmtId="1" fontId="14" fillId="10" borderId="45" xfId="2" applyNumberFormat="1" applyFill="1" applyBorder="1" applyAlignment="1" applyProtection="1">
      <alignment horizontal="center" vertical="center"/>
      <protection hidden="1"/>
    </xf>
    <xf numFmtId="0" fontId="1" fillId="0" borderId="46" xfId="1" applyBorder="1"/>
    <xf numFmtId="0" fontId="1" fillId="0" borderId="19" xfId="1" applyBorder="1" applyAlignment="1" applyProtection="1">
      <alignment horizontal="center" vertical="center" wrapText="1"/>
      <protection hidden="1"/>
    </xf>
    <xf numFmtId="0" fontId="1" fillId="0" borderId="19" xfId="1" applyBorder="1" applyAlignment="1" applyProtection="1">
      <alignment horizontal="center" vertical="center"/>
      <protection hidden="1"/>
    </xf>
    <xf numFmtId="2" fontId="1" fillId="0" borderId="19" xfId="1" applyNumberFormat="1" applyBorder="1" applyAlignment="1" applyProtection="1">
      <alignment horizontal="center"/>
      <protection hidden="1"/>
    </xf>
    <xf numFmtId="0" fontId="1" fillId="0" borderId="19" xfId="1" applyBorder="1" applyProtection="1">
      <protection hidden="1"/>
    </xf>
    <xf numFmtId="17" fontId="17" fillId="0" borderId="19" xfId="2" applyNumberFormat="1" applyFont="1" applyBorder="1" applyAlignment="1">
      <alignment horizontal="center"/>
    </xf>
    <xf numFmtId="0" fontId="1" fillId="0" borderId="46" xfId="1" applyBorder="1" applyAlignment="1" applyProtection="1">
      <alignment horizontal="center"/>
      <protection hidden="1"/>
    </xf>
    <xf numFmtId="0" fontId="14" fillId="0" borderId="0" xfId="2"/>
    <xf numFmtId="0" fontId="17" fillId="0" borderId="0" xfId="1" applyFont="1" applyProtection="1">
      <protection hidden="1"/>
    </xf>
    <xf numFmtId="0" fontId="20" fillId="0" borderId="0" xfId="1" applyFont="1" applyAlignment="1" applyProtection="1">
      <alignment horizontal="center" vertical="center"/>
      <protection hidden="1"/>
    </xf>
    <xf numFmtId="0" fontId="20" fillId="0" borderId="47" xfId="1" applyFont="1" applyBorder="1" applyAlignment="1" applyProtection="1">
      <alignment horizontal="center" vertical="center"/>
      <protection hidden="1"/>
    </xf>
    <xf numFmtId="0" fontId="20" fillId="0" borderId="48" xfId="1" applyFont="1" applyBorder="1" applyAlignment="1" applyProtection="1">
      <alignment horizontal="center" vertical="center"/>
      <protection hidden="1"/>
    </xf>
    <xf numFmtId="0" fontId="17" fillId="0" borderId="48" xfId="1" applyFont="1" applyBorder="1" applyAlignment="1" applyProtection="1">
      <alignment horizontal="center" vertical="center"/>
      <protection hidden="1"/>
    </xf>
    <xf numFmtId="0" fontId="20" fillId="0" borderId="48" xfId="1" applyFont="1" applyBorder="1" applyAlignment="1" applyProtection="1">
      <alignment vertical="center"/>
      <protection hidden="1"/>
    </xf>
    <xf numFmtId="0" fontId="20" fillId="0" borderId="48" xfId="1" applyFont="1" applyBorder="1" applyProtection="1">
      <protection hidden="1"/>
    </xf>
    <xf numFmtId="0" fontId="17" fillId="0" borderId="0" xfId="1" applyFont="1" applyAlignment="1" applyProtection="1">
      <alignment horizontal="center" vertical="center"/>
      <protection hidden="1"/>
    </xf>
    <xf numFmtId="0" fontId="17" fillId="0" borderId="0" xfId="1" applyFont="1" applyAlignment="1" applyProtection="1">
      <alignment vertical="center"/>
      <protection hidden="1"/>
    </xf>
    <xf numFmtId="0" fontId="21" fillId="0" borderId="0" xfId="1" applyFont="1" applyAlignment="1" applyProtection="1">
      <alignment horizontal="center" vertical="center"/>
      <protection hidden="1"/>
    </xf>
    <xf numFmtId="16" fontId="20" fillId="0" borderId="0" xfId="1" applyNumberFormat="1" applyFont="1" applyAlignment="1" applyProtection="1">
      <alignment horizontal="center" vertical="center"/>
      <protection hidden="1"/>
    </xf>
  </cellXfs>
  <cellStyles count="3">
    <cellStyle name="Normal" xfId="0" builtinId="0"/>
    <cellStyle name="Normal 2" xfId="1" xr:uid="{B0A9FF8B-26AE-41AE-B3D7-4F0680BD1BAA}"/>
    <cellStyle name="Normal 3" xfId="2" xr:uid="{5479507B-5B6E-4241-B1A1-547DA9348E6B}"/>
  </cellStyles>
  <dxfs count="34">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2'!C18"/></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2</xdr:col>
      <xdr:colOff>167640</xdr:colOff>
      <xdr:row>3</xdr:row>
      <xdr:rowOff>0</xdr:rowOff>
    </xdr:to>
    <xdr:sp macro="" textlink="">
      <xdr:nvSpPr>
        <xdr:cNvPr id="2" name="ZoneTexte 1">
          <a:extLst>
            <a:ext uri="{FF2B5EF4-FFF2-40B4-BE49-F238E27FC236}">
              <a16:creationId xmlns:a16="http://schemas.microsoft.com/office/drawing/2014/main" id="{F34EAD93-235A-4600-A1B8-C7DE79933B88}"/>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662D1870-6F0B-4015-8E81-FB027B567FE1}"/>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B77120A3-57EE-402A-8126-BD836A2E7719}"/>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149A485E-7BD4-41E6-B9EC-6CC56E361BB3}"/>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485E4DB4-E899-45B0-873D-6FFC33A73B0D}"/>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500801C6-2A1A-4DE7-98C0-35D73C54F6A9}"/>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75DEFC52-8A03-449C-97AA-3BBEFEE1C892}"/>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128256E1-EAE1-4252-9013-7F0274911453}"/>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AF57F9CC-134F-4CCF-96EE-7FE80CF74AA1}"/>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23</xdr:col>
      <xdr:colOff>0</xdr:colOff>
      <xdr:row>14</xdr:row>
      <xdr:rowOff>0</xdr:rowOff>
    </xdr:from>
    <xdr:ext cx="2110793" cy="2283010"/>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E4ED57FF-0C33-46E3-8567-DF9C15D67AED}"/>
            </a:ext>
          </a:extLst>
        </xdr:cNvPr>
        <xdr:cNvSpPr txBox="1"/>
      </xdr:nvSpPr>
      <xdr:spPr>
        <a:xfrm>
          <a:off x="20612100" y="6096000"/>
          <a:ext cx="2110793" cy="2283010"/>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82826</xdr:colOff>
      <xdr:row>17</xdr:row>
      <xdr:rowOff>331303</xdr:rowOff>
    </xdr:from>
    <xdr:to>
      <xdr:col>5</xdr:col>
      <xdr:colOff>683315</xdr:colOff>
      <xdr:row>19</xdr:row>
      <xdr:rowOff>391044</xdr:rowOff>
    </xdr:to>
    <xdr:pic>
      <xdr:nvPicPr>
        <xdr:cNvPr id="3" name="Image 2">
          <a:extLst>
            <a:ext uri="{FF2B5EF4-FFF2-40B4-BE49-F238E27FC236}">
              <a16:creationId xmlns:a16="http://schemas.microsoft.com/office/drawing/2014/main" id="{26D67507-2108-4377-81B8-5FA04255E560}"/>
            </a:ext>
          </a:extLst>
        </xdr:cNvPr>
        <xdr:cNvPicPr>
          <a:picLocks noChangeAspect="1"/>
        </xdr:cNvPicPr>
      </xdr:nvPicPr>
      <xdr:blipFill>
        <a:blip xmlns:r="http://schemas.openxmlformats.org/officeDocument/2006/relationships" r:embed="rId2" cstate="print"/>
        <a:stretch>
          <a:fillRect/>
        </a:stretch>
      </xdr:blipFill>
      <xdr:spPr>
        <a:xfrm>
          <a:off x="4014746" y="7867483"/>
          <a:ext cx="1987329" cy="1202741"/>
        </a:xfrm>
        <a:prstGeom prst="rect">
          <a:avLst/>
        </a:prstGeom>
      </xdr:spPr>
    </xdr:pic>
    <xdr:clientData/>
  </xdr:twoCellAnchor>
  <xdr:twoCellAnchor editAs="oneCell">
    <xdr:from>
      <xdr:col>6</xdr:col>
      <xdr:colOff>82826</xdr:colOff>
      <xdr:row>21</xdr:row>
      <xdr:rowOff>227772</xdr:rowOff>
    </xdr:from>
    <xdr:to>
      <xdr:col>8</xdr:col>
      <xdr:colOff>517663</xdr:colOff>
      <xdr:row>23</xdr:row>
      <xdr:rowOff>370339</xdr:rowOff>
    </xdr:to>
    <xdr:pic>
      <xdr:nvPicPr>
        <xdr:cNvPr id="4" name="Image 3">
          <a:extLst>
            <a:ext uri="{FF2B5EF4-FFF2-40B4-BE49-F238E27FC236}">
              <a16:creationId xmlns:a16="http://schemas.microsoft.com/office/drawing/2014/main" id="{112D3AAE-4693-4C31-ABA9-7EC99CABEDE9}"/>
            </a:ext>
          </a:extLst>
        </xdr:cNvPr>
        <xdr:cNvPicPr>
          <a:picLocks noChangeAspect="1"/>
        </xdr:cNvPicPr>
      </xdr:nvPicPr>
      <xdr:blipFill>
        <a:blip xmlns:r="http://schemas.openxmlformats.org/officeDocument/2006/relationships" r:embed="rId2" cstate="print"/>
        <a:stretch>
          <a:fillRect/>
        </a:stretch>
      </xdr:blipFill>
      <xdr:spPr>
        <a:xfrm>
          <a:off x="6140726" y="10248072"/>
          <a:ext cx="1760717" cy="12093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DED681F3-9BE1-42F0-9F4A-FA8333681403}"/>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35DE9CEE-A186-4982-B418-737B3B028ECB}"/>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0C4C026D-7E08-4805-B350-BA3CF1FB2F57}"/>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0CA3E508-3FED-4474-A1F5-15A555F04F67}"/>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E9C635EC-D14F-4149-8CE7-F9885CFE052C}"/>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SULTAT%20FDM%20%20Libre%20R2%20T1%20poule%201%20et%203%20Saint%20Maur%20-%20Copi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ULTAT%20FDM%20%20Libre%20R2%20T1%20poule%202%20et%204%20Saint%20Maur.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basm/Desktop/saison%2022.23/TOURNOIS/Libre%20R2/Ranking%20et%20Convocation%20libre%20R2%20saison%2022%20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basm/Desktop/Sauvegarde%20cle/Saison%20Matrice/file:/F:/Users/gerardlavrardMBP/Desktop/Org-Compet(Ge&#769;ra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basm/Desktop/Sauvegarde%20cle/Saison%20Matrice/file:/F:/Users/gerardlavrardMBP/BILLARD/CS_CDBHS/2015-2016/150910_cdbhs2015_2016_Ran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44877</v>
          </cell>
        </row>
        <row r="12">
          <cell r="C12" t="str">
            <v>ABASM</v>
          </cell>
        </row>
        <row r="14">
          <cell r="C14">
            <v>1</v>
          </cell>
        </row>
        <row r="15">
          <cell r="C15">
            <v>1</v>
          </cell>
        </row>
        <row r="16">
          <cell r="C16" t="str">
            <v>LIBRE</v>
          </cell>
        </row>
        <row r="17">
          <cell r="C17" t="str">
            <v>R2</v>
          </cell>
        </row>
        <row r="28">
          <cell r="B28" t="str">
            <v>KEREBEL Eric</v>
          </cell>
          <cell r="C28" t="str">
            <v>R2</v>
          </cell>
          <cell r="D28" t="str">
            <v>ABASM</v>
          </cell>
        </row>
        <row r="29">
          <cell r="B29" t="str">
            <v>PIBOURDIN Eric</v>
          </cell>
          <cell r="C29" t="str">
            <v>R2</v>
          </cell>
          <cell r="D29" t="str">
            <v>ABMA</v>
          </cell>
        </row>
        <row r="30">
          <cell r="B30" t="str">
            <v>MA PHUOC Bich</v>
          </cell>
          <cell r="C30" t="str">
            <v>R2</v>
          </cell>
          <cell r="D30" t="str">
            <v>ABMA</v>
          </cell>
        </row>
        <row r="41">
          <cell r="B41" t="str">
            <v>RAOULT Pierre-Jean</v>
          </cell>
          <cell r="C41" t="str">
            <v>R2</v>
          </cell>
          <cell r="D41" t="str">
            <v>ABASM</v>
          </cell>
        </row>
        <row r="42">
          <cell r="B42" t="str">
            <v>PONCE Frédéric</v>
          </cell>
          <cell r="C42" t="str">
            <v>R2</v>
          </cell>
          <cell r="D42" t="str">
            <v>ABMA</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127</v>
          </cell>
          <cell r="S27">
            <v>59</v>
          </cell>
          <cell r="T27">
            <v>2.152542372881356</v>
          </cell>
          <cell r="U27">
            <v>3.1666666666666665</v>
          </cell>
          <cell r="V27">
            <v>16</v>
          </cell>
          <cell r="W27">
            <v>2</v>
          </cell>
          <cell r="Y27">
            <v>2</v>
          </cell>
          <cell r="Z27">
            <v>5</v>
          </cell>
          <cell r="AG27">
            <v>1</v>
          </cell>
          <cell r="AH27">
            <v>6</v>
          </cell>
        </row>
        <row r="28">
          <cell r="E28">
            <v>44</v>
          </cell>
          <cell r="F28">
            <v>30</v>
          </cell>
          <cell r="G28">
            <v>11</v>
          </cell>
          <cell r="I28">
            <v>1.4666666666666666</v>
          </cell>
          <cell r="J28">
            <v>2</v>
          </cell>
          <cell r="R28">
            <v>144</v>
          </cell>
          <cell r="S28">
            <v>59</v>
          </cell>
          <cell r="T28">
            <v>2.4406779661016951</v>
          </cell>
          <cell r="U28">
            <v>3.4482758620689653</v>
          </cell>
          <cell r="V28">
            <v>16</v>
          </cell>
          <cell r="W28">
            <v>4</v>
          </cell>
          <cell r="Y28">
            <v>1</v>
          </cell>
          <cell r="Z28">
            <v>8</v>
          </cell>
          <cell r="AG28">
            <v>1</v>
          </cell>
          <cell r="AH28">
            <v>9</v>
          </cell>
        </row>
        <row r="29">
          <cell r="E29">
            <v>31</v>
          </cell>
          <cell r="F29">
            <v>30</v>
          </cell>
          <cell r="G29">
            <v>13</v>
          </cell>
          <cell r="I29">
            <v>1.0333333333333334</v>
          </cell>
          <cell r="J29">
            <v>0</v>
          </cell>
          <cell r="R29">
            <v>106</v>
          </cell>
          <cell r="S29">
            <v>60</v>
          </cell>
          <cell r="T29">
            <v>1.7666666666666666</v>
          </cell>
          <cell r="U29">
            <v>0</v>
          </cell>
          <cell r="V29">
            <v>13</v>
          </cell>
          <cell r="W29">
            <v>0</v>
          </cell>
          <cell r="Y29">
            <v>3</v>
          </cell>
          <cell r="Z29">
            <v>3</v>
          </cell>
          <cell r="AG29">
            <v>0</v>
          </cell>
          <cell r="AH29">
            <v>3</v>
          </cell>
        </row>
        <row r="36">
          <cell r="E36">
            <v>32</v>
          </cell>
          <cell r="F36">
            <v>29</v>
          </cell>
          <cell r="G36">
            <v>5</v>
          </cell>
          <cell r="I36">
            <v>1.103448275862069</v>
          </cell>
          <cell r="J36">
            <v>0</v>
          </cell>
        </row>
        <row r="37">
          <cell r="E37">
            <v>100</v>
          </cell>
          <cell r="F37">
            <v>29</v>
          </cell>
          <cell r="G37">
            <v>16</v>
          </cell>
          <cell r="I37">
            <v>3.4482758620689653</v>
          </cell>
          <cell r="J37">
            <v>2</v>
          </cell>
        </row>
        <row r="44">
          <cell r="E44">
            <v>95</v>
          </cell>
          <cell r="F44">
            <v>30</v>
          </cell>
          <cell r="G44">
            <v>16</v>
          </cell>
          <cell r="I44">
            <v>3.1666666666666665</v>
          </cell>
          <cell r="J44">
            <v>2</v>
          </cell>
        </row>
        <row r="46">
          <cell r="E46">
            <v>75</v>
          </cell>
          <cell r="F46">
            <v>30</v>
          </cell>
          <cell r="G46">
            <v>12</v>
          </cell>
          <cell r="I46">
            <v>2.5</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ow r="28">
          <cell r="E28">
            <v>100</v>
          </cell>
          <cell r="F28">
            <v>15</v>
          </cell>
          <cell r="G28">
            <v>34</v>
          </cell>
          <cell r="I28">
            <v>6.666666666666667</v>
          </cell>
          <cell r="J28">
            <v>2</v>
          </cell>
          <cell r="R28">
            <v>200</v>
          </cell>
          <cell r="S28">
            <v>38</v>
          </cell>
          <cell r="T28">
            <v>5.2631578947368425</v>
          </cell>
          <cell r="U28">
            <v>6.666666666666667</v>
          </cell>
          <cell r="V28">
            <v>44</v>
          </cell>
          <cell r="W28">
            <v>4</v>
          </cell>
          <cell r="Y28">
            <v>1</v>
          </cell>
          <cell r="Z28">
            <v>8</v>
          </cell>
          <cell r="AG28">
            <v>4</v>
          </cell>
          <cell r="AH28">
            <v>12</v>
          </cell>
        </row>
        <row r="29">
          <cell r="E29">
            <v>65</v>
          </cell>
          <cell r="F29">
            <v>15</v>
          </cell>
          <cell r="G29">
            <v>16</v>
          </cell>
          <cell r="I29">
            <v>4.333333333333333</v>
          </cell>
          <cell r="J29">
            <v>0</v>
          </cell>
          <cell r="R29">
            <v>126</v>
          </cell>
          <cell r="S29">
            <v>38</v>
          </cell>
          <cell r="T29">
            <v>3.3157894736842106</v>
          </cell>
          <cell r="U29">
            <v>0</v>
          </cell>
          <cell r="V29">
            <v>16</v>
          </cell>
          <cell r="W29">
            <v>0</v>
          </cell>
          <cell r="Y29">
            <v>2</v>
          </cell>
          <cell r="Z29">
            <v>5</v>
          </cell>
          <cell r="AG29">
            <v>0</v>
          </cell>
          <cell r="AH29">
            <v>5</v>
          </cell>
        </row>
        <row r="36">
          <cell r="E36">
            <v>100</v>
          </cell>
          <cell r="F36">
            <v>23</v>
          </cell>
          <cell r="G36">
            <v>44</v>
          </cell>
          <cell r="I36">
            <v>4.3478260869565215</v>
          </cell>
          <cell r="J36">
            <v>2</v>
          </cell>
        </row>
        <row r="37">
          <cell r="E37">
            <v>61</v>
          </cell>
          <cell r="F37">
            <v>23</v>
          </cell>
          <cell r="G37">
            <v>9</v>
          </cell>
          <cell r="I37">
            <v>2.652173913043478</v>
          </cell>
          <cell r="J37">
            <v>0</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ALAZARD PHILIPPE</v>
          </cell>
          <cell r="B5" t="str">
            <v>ABMA</v>
          </cell>
          <cell r="C5">
            <v>2</v>
          </cell>
        </row>
        <row r="6">
          <cell r="A6" t="str">
            <v>ARGIS Mickael</v>
          </cell>
          <cell r="B6" t="str">
            <v>ABMA</v>
          </cell>
          <cell r="C6">
            <v>3</v>
          </cell>
          <cell r="D6" t="str">
            <v>R1</v>
          </cell>
          <cell r="E6" t="str">
            <v>N3</v>
          </cell>
          <cell r="G6" t="str">
            <v>N3</v>
          </cell>
        </row>
        <row r="7">
          <cell r="A7" t="str">
            <v>BAURECHE Louis</v>
          </cell>
          <cell r="B7" t="str">
            <v>ABASM</v>
          </cell>
          <cell r="C7">
            <v>4</v>
          </cell>
          <cell r="D7" t="str">
            <v>R3</v>
          </cell>
          <cell r="E7" t="str">
            <v>R1</v>
          </cell>
        </row>
        <row r="8">
          <cell r="A8" t="str">
            <v>BEAUCHER Alain</v>
          </cell>
          <cell r="B8" t="str">
            <v>LIVRY</v>
          </cell>
          <cell r="C8">
            <v>5</v>
          </cell>
          <cell r="D8" t="str">
            <v>R2</v>
          </cell>
          <cell r="E8" t="str">
            <v>N3</v>
          </cell>
          <cell r="F8" t="str">
            <v>N3</v>
          </cell>
          <cell r="G8" t="str">
            <v>R1</v>
          </cell>
        </row>
        <row r="9">
          <cell r="A9" t="str">
            <v>BENDAYAN Jacky</v>
          </cell>
          <cell r="B9" t="str">
            <v>ABMA</v>
          </cell>
          <cell r="C9">
            <v>6</v>
          </cell>
          <cell r="D9" t="str">
            <v>R3</v>
          </cell>
          <cell r="F9" t="str">
            <v>N3</v>
          </cell>
          <cell r="G9" t="str">
            <v>R1</v>
          </cell>
        </row>
        <row r="10">
          <cell r="A10" t="str">
            <v>BOISSET Jean-Pierre</v>
          </cell>
          <cell r="B10" t="str">
            <v>ABASM</v>
          </cell>
          <cell r="C10">
            <v>7</v>
          </cell>
          <cell r="D10" t="str">
            <v>R3</v>
          </cell>
          <cell r="E10" t="str">
            <v>R1</v>
          </cell>
          <cell r="F10" t="str">
            <v>R1</v>
          </cell>
          <cell r="G10" t="str">
            <v>R1</v>
          </cell>
        </row>
        <row r="11">
          <cell r="A11" t="str">
            <v>CHAMPY Philippe</v>
          </cell>
          <cell r="B11" t="str">
            <v>ABASM</v>
          </cell>
          <cell r="C11">
            <v>8</v>
          </cell>
          <cell r="D11" t="str">
            <v>R2</v>
          </cell>
          <cell r="E11" t="str">
            <v>R1</v>
          </cell>
          <cell r="G11" t="str">
            <v>R1</v>
          </cell>
        </row>
        <row r="12">
          <cell r="A12" t="str">
            <v>CHUNG Hoan Toan</v>
          </cell>
          <cell r="B12" t="str">
            <v>LIVRY</v>
          </cell>
          <cell r="C12">
            <v>9</v>
          </cell>
          <cell r="D12" t="str">
            <v>R3</v>
          </cell>
          <cell r="E12" t="str">
            <v>R1</v>
          </cell>
          <cell r="F12" t="str">
            <v>R1</v>
          </cell>
          <cell r="G12" t="str">
            <v>R1</v>
          </cell>
        </row>
        <row r="13">
          <cell r="A13" t="str">
            <v>COKAL Recep</v>
          </cell>
          <cell r="B13" t="str">
            <v>ABASM</v>
          </cell>
          <cell r="C13">
            <v>10</v>
          </cell>
          <cell r="F13" t="str">
            <v>R1</v>
          </cell>
          <cell r="G13" t="str">
            <v>R1</v>
          </cell>
        </row>
        <row r="14">
          <cell r="A14" t="str">
            <v>COURATIN Jean-Daniel</v>
          </cell>
          <cell r="B14" t="str">
            <v>ABMA</v>
          </cell>
          <cell r="C14">
            <v>11</v>
          </cell>
          <cell r="D14" t="str">
            <v>R3</v>
          </cell>
        </row>
        <row r="15">
          <cell r="A15" t="str">
            <v>CROLARD Ivan</v>
          </cell>
          <cell r="B15" t="str">
            <v>ABASM</v>
          </cell>
          <cell r="C15">
            <v>12</v>
          </cell>
          <cell r="D15" t="str">
            <v>R3</v>
          </cell>
        </row>
        <row r="16">
          <cell r="A16" t="str">
            <v>DAIRE Eric</v>
          </cell>
          <cell r="B16" t="str">
            <v>ABASM</v>
          </cell>
          <cell r="C16">
            <v>13</v>
          </cell>
          <cell r="D16" t="str">
            <v>R2</v>
          </cell>
          <cell r="E16" t="str">
            <v>R1</v>
          </cell>
          <cell r="F16" t="str">
            <v>R1</v>
          </cell>
          <cell r="G16" t="str">
            <v>R1</v>
          </cell>
        </row>
        <row r="17">
          <cell r="A17" t="str">
            <v>DECLUNDER Magali</v>
          </cell>
          <cell r="C17">
            <v>14</v>
          </cell>
          <cell r="F17" t="str">
            <v>N3</v>
          </cell>
        </row>
        <row r="18">
          <cell r="A18" t="str">
            <v>DELALANDE Christian</v>
          </cell>
          <cell r="B18" t="str">
            <v>LIVRY</v>
          </cell>
          <cell r="C18">
            <v>15</v>
          </cell>
          <cell r="D18" t="str">
            <v>N3</v>
          </cell>
          <cell r="E18" t="str">
            <v>N3</v>
          </cell>
          <cell r="F18" t="str">
            <v>N3</v>
          </cell>
          <cell r="G18" t="str">
            <v>N3</v>
          </cell>
        </row>
        <row r="19">
          <cell r="A19" t="str">
            <v>DELALANDE Guy</v>
          </cell>
          <cell r="B19" t="str">
            <v>ABMA</v>
          </cell>
          <cell r="C19">
            <v>16</v>
          </cell>
          <cell r="E19" t="str">
            <v>R2</v>
          </cell>
        </row>
        <row r="20">
          <cell r="A20" t="str">
            <v>DELAPLACE Emmanuel</v>
          </cell>
          <cell r="B20" t="str">
            <v>LIVRY</v>
          </cell>
          <cell r="C20">
            <v>17</v>
          </cell>
          <cell r="D20" t="str">
            <v>R2</v>
          </cell>
          <cell r="E20" t="str">
            <v>R1</v>
          </cell>
          <cell r="F20" t="str">
            <v>N3</v>
          </cell>
          <cell r="G20" t="str">
            <v>R1</v>
          </cell>
        </row>
        <row r="21">
          <cell r="A21" t="str">
            <v>DI GIOIA Serge</v>
          </cell>
          <cell r="B21" t="str">
            <v>ABASM</v>
          </cell>
          <cell r="C21">
            <v>18</v>
          </cell>
          <cell r="F21" t="str">
            <v>R1</v>
          </cell>
          <cell r="G21" t="str">
            <v xml:space="preserve"> </v>
          </cell>
        </row>
        <row r="22">
          <cell r="A22" t="str">
            <v>DIAZ Vincent</v>
          </cell>
          <cell r="B22" t="str">
            <v>ABMA</v>
          </cell>
          <cell r="C22">
            <v>19</v>
          </cell>
          <cell r="D22" t="str">
            <v>R4</v>
          </cell>
          <cell r="E22" t="str">
            <v>R2</v>
          </cell>
        </row>
        <row r="23">
          <cell r="A23" t="str">
            <v>DJIAN Didier</v>
          </cell>
          <cell r="B23" t="str">
            <v>La Comete</v>
          </cell>
          <cell r="C23">
            <v>20</v>
          </cell>
          <cell r="D23" t="str">
            <v>R2</v>
          </cell>
          <cell r="E23" t="str">
            <v>N3</v>
          </cell>
        </row>
        <row r="24">
          <cell r="A24" t="str">
            <v>DOUSSOT Pierre</v>
          </cell>
          <cell r="B24" t="str">
            <v>ABMA</v>
          </cell>
          <cell r="C24">
            <v>21</v>
          </cell>
          <cell r="D24" t="str">
            <v>R1</v>
          </cell>
          <cell r="E24" t="str">
            <v>R1</v>
          </cell>
          <cell r="F24" t="str">
            <v>N3</v>
          </cell>
          <cell r="G24" t="str">
            <v>N3</v>
          </cell>
        </row>
        <row r="25">
          <cell r="A25" t="str">
            <v>DUMONT Christine</v>
          </cell>
          <cell r="B25" t="str">
            <v>LIVRY</v>
          </cell>
          <cell r="C25">
            <v>22</v>
          </cell>
          <cell r="D25" t="str">
            <v>R4</v>
          </cell>
        </row>
        <row r="26">
          <cell r="A26" t="str">
            <v>DUPRE Bernard</v>
          </cell>
          <cell r="B26" t="str">
            <v>La Comete</v>
          </cell>
          <cell r="C26">
            <v>23</v>
          </cell>
          <cell r="F26" t="str">
            <v>R1</v>
          </cell>
        </row>
        <row r="27">
          <cell r="A27" t="str">
            <v>DUVAL Gérard</v>
          </cell>
          <cell r="B27" t="str">
            <v>LIVRY</v>
          </cell>
          <cell r="C27">
            <v>24</v>
          </cell>
          <cell r="D27" t="str">
            <v>R3</v>
          </cell>
          <cell r="F27" t="str">
            <v>R1</v>
          </cell>
        </row>
        <row r="28">
          <cell r="A28" t="str">
            <v>FAVERO Alain</v>
          </cell>
          <cell r="B28" t="str">
            <v>LIVRY</v>
          </cell>
          <cell r="C28">
            <v>25</v>
          </cell>
          <cell r="D28" t="str">
            <v>R1</v>
          </cell>
          <cell r="E28" t="str">
            <v>N3</v>
          </cell>
          <cell r="G28" t="str">
            <v>N3</v>
          </cell>
        </row>
        <row r="29">
          <cell r="A29" t="str">
            <v>FAVIEN Christian</v>
          </cell>
          <cell r="B29" t="str">
            <v>LIVRY</v>
          </cell>
          <cell r="C29">
            <v>26</v>
          </cell>
          <cell r="F29" t="str">
            <v>R1</v>
          </cell>
        </row>
        <row r="30">
          <cell r="A30" t="str">
            <v>FERNANDEZ ALVES Francisco</v>
          </cell>
          <cell r="B30" t="str">
            <v>ABMA</v>
          </cell>
          <cell r="C30">
            <v>27</v>
          </cell>
          <cell r="D30" t="str">
            <v>R2</v>
          </cell>
          <cell r="E30" t="str">
            <v>R1</v>
          </cell>
          <cell r="F30" t="str">
            <v>N3</v>
          </cell>
          <cell r="G30" t="str">
            <v>R1</v>
          </cell>
        </row>
        <row r="31">
          <cell r="A31" t="str">
            <v>FERRARA  Jean-Pierre</v>
          </cell>
          <cell r="B31" t="str">
            <v>ABMA</v>
          </cell>
          <cell r="C31">
            <v>28</v>
          </cell>
          <cell r="F31" t="str">
            <v>N3</v>
          </cell>
          <cell r="G31" t="str">
            <v>N3</v>
          </cell>
        </row>
        <row r="32">
          <cell r="A32" t="str">
            <v>GAYRAUD Françoise</v>
          </cell>
          <cell r="B32" t="str">
            <v xml:space="preserve">L HAY LES ROSES </v>
          </cell>
          <cell r="C32">
            <v>29</v>
          </cell>
          <cell r="D32" t="str">
            <v>R3</v>
          </cell>
        </row>
        <row r="33">
          <cell r="A33" t="str">
            <v>GELLER Marc</v>
          </cell>
          <cell r="B33" t="str">
            <v>ABMA</v>
          </cell>
          <cell r="C33">
            <v>30</v>
          </cell>
          <cell r="D33" t="str">
            <v>N3</v>
          </cell>
        </row>
        <row r="34">
          <cell r="A34" t="str">
            <v>GERNEZ Jean Philippe</v>
          </cell>
          <cell r="B34" t="str">
            <v>ABMA</v>
          </cell>
          <cell r="C34">
            <v>31</v>
          </cell>
          <cell r="D34" t="str">
            <v>R3</v>
          </cell>
        </row>
        <row r="35">
          <cell r="A35" t="str">
            <v>GILLOT Olivier</v>
          </cell>
          <cell r="B35" t="str">
            <v>ABMA</v>
          </cell>
          <cell r="C35">
            <v>32</v>
          </cell>
          <cell r="D35" t="str">
            <v>N3</v>
          </cell>
          <cell r="E35" t="str">
            <v>R1</v>
          </cell>
          <cell r="F35" t="str">
            <v>R1</v>
          </cell>
          <cell r="G35" t="str">
            <v>N3</v>
          </cell>
        </row>
        <row r="36">
          <cell r="A36" t="str">
            <v>GOUVEIA Victor</v>
          </cell>
          <cell r="B36" t="str">
            <v>LIVRY</v>
          </cell>
          <cell r="C36">
            <v>33</v>
          </cell>
          <cell r="D36" t="str">
            <v>R3</v>
          </cell>
          <cell r="E36" t="str">
            <v>R1</v>
          </cell>
          <cell r="F36" t="str">
            <v>N3</v>
          </cell>
        </row>
        <row r="37">
          <cell r="A37" t="str">
            <v>GUERIN Jacky</v>
          </cell>
          <cell r="B37" t="str">
            <v>ABASM</v>
          </cell>
          <cell r="C37">
            <v>34</v>
          </cell>
          <cell r="D37" t="str">
            <v>R3</v>
          </cell>
          <cell r="E37" t="str">
            <v>R2</v>
          </cell>
        </row>
        <row r="38">
          <cell r="A38" t="str">
            <v>GUILLOTIN Gilles</v>
          </cell>
          <cell r="B38" t="str">
            <v>ABMA</v>
          </cell>
          <cell r="C38">
            <v>35</v>
          </cell>
          <cell r="D38" t="str">
            <v>R1</v>
          </cell>
          <cell r="E38" t="str">
            <v>R1</v>
          </cell>
          <cell r="F38" t="str">
            <v xml:space="preserve"> </v>
          </cell>
          <cell r="G38" t="str">
            <v>R1</v>
          </cell>
        </row>
        <row r="39">
          <cell r="A39" t="str">
            <v>GUREWAN Suresh</v>
          </cell>
          <cell r="B39" t="str">
            <v>ABMA</v>
          </cell>
          <cell r="C39">
            <v>36</v>
          </cell>
          <cell r="D39" t="str">
            <v>N3</v>
          </cell>
          <cell r="E39" t="str">
            <v>N3</v>
          </cell>
          <cell r="F39" t="str">
            <v>N3</v>
          </cell>
          <cell r="G39" t="str">
            <v>N3</v>
          </cell>
        </row>
        <row r="40">
          <cell r="A40" t="str">
            <v>HANTALA MICHEL</v>
          </cell>
          <cell r="B40" t="str">
            <v>ABASM</v>
          </cell>
          <cell r="C40">
            <v>37</v>
          </cell>
        </row>
        <row r="41">
          <cell r="A41" t="str">
            <v>HARY Mathieu</v>
          </cell>
          <cell r="B41" t="str">
            <v>ABMA</v>
          </cell>
          <cell r="C41">
            <v>38</v>
          </cell>
          <cell r="D41" t="str">
            <v>N3</v>
          </cell>
          <cell r="E41" t="str">
            <v>N3</v>
          </cell>
          <cell r="F41" t="str">
            <v>N3</v>
          </cell>
          <cell r="G41" t="str">
            <v>N3</v>
          </cell>
        </row>
        <row r="42">
          <cell r="A42" t="str">
            <v>HEINEN BERNARD</v>
          </cell>
          <cell r="B42" t="str">
            <v>LIVRY</v>
          </cell>
          <cell r="C42">
            <v>39</v>
          </cell>
        </row>
        <row r="43">
          <cell r="A43" t="str">
            <v>HELLAL Denis</v>
          </cell>
          <cell r="B43" t="str">
            <v>ABASM</v>
          </cell>
          <cell r="C43">
            <v>40</v>
          </cell>
          <cell r="E43" t="str">
            <v>R1</v>
          </cell>
          <cell r="F43" t="str">
            <v>N3</v>
          </cell>
        </row>
        <row r="44">
          <cell r="A44" t="str">
            <v>HENRIQUET Marc</v>
          </cell>
          <cell r="B44" t="str">
            <v>ABASM</v>
          </cell>
          <cell r="C44">
            <v>41</v>
          </cell>
          <cell r="D44" t="str">
            <v>R3</v>
          </cell>
          <cell r="E44" t="str">
            <v>R2</v>
          </cell>
          <cell r="F44" t="str">
            <v>R1</v>
          </cell>
          <cell r="G44" t="str">
            <v>R1</v>
          </cell>
        </row>
        <row r="45">
          <cell r="A45" t="str">
            <v>IVANOVIC Spomanko</v>
          </cell>
          <cell r="B45" t="str">
            <v>ABASM</v>
          </cell>
          <cell r="C45">
            <v>42</v>
          </cell>
          <cell r="D45" t="str">
            <v>R2</v>
          </cell>
          <cell r="E45" t="str">
            <v>R1</v>
          </cell>
          <cell r="F45" t="str">
            <v>R1</v>
          </cell>
          <cell r="G45" t="str">
            <v>R1</v>
          </cell>
        </row>
        <row r="46">
          <cell r="A46" t="str">
            <v>JARRETY Didier</v>
          </cell>
          <cell r="B46" t="str">
            <v>LIVRY</v>
          </cell>
          <cell r="C46">
            <v>43</v>
          </cell>
          <cell r="D46" t="str">
            <v>N3</v>
          </cell>
          <cell r="E46" t="str">
            <v>N3</v>
          </cell>
          <cell r="F46" t="str">
            <v>N3</v>
          </cell>
          <cell r="G46" t="str">
            <v>N3</v>
          </cell>
        </row>
        <row r="47">
          <cell r="A47" t="str">
            <v>JARRIER Christian</v>
          </cell>
          <cell r="B47" t="str">
            <v>ABASM</v>
          </cell>
          <cell r="C47">
            <v>44</v>
          </cell>
          <cell r="E47" t="str">
            <v>R1</v>
          </cell>
          <cell r="F47" t="str">
            <v>N3</v>
          </cell>
          <cell r="G47" t="str">
            <v>N3</v>
          </cell>
        </row>
        <row r="48">
          <cell r="A48" t="str">
            <v>KELLNER Pierre</v>
          </cell>
          <cell r="B48" t="str">
            <v>ABMA</v>
          </cell>
          <cell r="C48">
            <v>45</v>
          </cell>
          <cell r="D48" t="str">
            <v>R3</v>
          </cell>
        </row>
        <row r="49">
          <cell r="A49" t="str">
            <v>KEREBEL Eric</v>
          </cell>
          <cell r="B49" t="str">
            <v>ABASM</v>
          </cell>
          <cell r="C49">
            <v>46</v>
          </cell>
          <cell r="D49" t="str">
            <v>R2</v>
          </cell>
          <cell r="E49" t="str">
            <v>R1</v>
          </cell>
          <cell r="F49" t="str">
            <v>R1</v>
          </cell>
          <cell r="G49" t="str">
            <v>R1</v>
          </cell>
        </row>
        <row r="50">
          <cell r="A50" t="str">
            <v>KERIZAC Franck</v>
          </cell>
          <cell r="B50" t="str">
            <v>ABMA</v>
          </cell>
          <cell r="C50">
            <v>47</v>
          </cell>
          <cell r="D50" t="str">
            <v>R3</v>
          </cell>
        </row>
        <row r="51">
          <cell r="A51" t="str">
            <v>L HERONDE Michel</v>
          </cell>
          <cell r="B51" t="str">
            <v>ABMA</v>
          </cell>
          <cell r="C51">
            <v>48</v>
          </cell>
          <cell r="D51" t="str">
            <v>R2</v>
          </cell>
          <cell r="E51" t="str">
            <v>R1</v>
          </cell>
        </row>
        <row r="52">
          <cell r="A52" t="str">
            <v>LABOUREAU Véronique</v>
          </cell>
          <cell r="B52" t="str">
            <v>ABMA</v>
          </cell>
          <cell r="C52">
            <v>49</v>
          </cell>
          <cell r="D52" t="str">
            <v>R3</v>
          </cell>
          <cell r="E52" t="str">
            <v>R2</v>
          </cell>
          <cell r="F52" t="str">
            <v>R2</v>
          </cell>
          <cell r="G52" t="str">
            <v>R1</v>
          </cell>
        </row>
        <row r="53">
          <cell r="A53" t="str">
            <v>LAPERTOT Michel</v>
          </cell>
          <cell r="B53" t="str">
            <v>LIVRY</v>
          </cell>
          <cell r="C53">
            <v>50</v>
          </cell>
          <cell r="D53" t="str">
            <v>R1</v>
          </cell>
          <cell r="E53" t="str">
            <v>N3</v>
          </cell>
          <cell r="F53" t="str">
            <v>N3</v>
          </cell>
          <cell r="G53" t="str">
            <v>N3</v>
          </cell>
        </row>
        <row r="54">
          <cell r="A54" t="str">
            <v>LE CAM Fabrice</v>
          </cell>
          <cell r="B54" t="str">
            <v>ABMA</v>
          </cell>
          <cell r="C54">
            <v>51</v>
          </cell>
          <cell r="D54" t="str">
            <v>R3</v>
          </cell>
        </row>
        <row r="55">
          <cell r="A55" t="str">
            <v>LE CAM Fabrice</v>
          </cell>
          <cell r="B55" t="str">
            <v>La Comete</v>
          </cell>
          <cell r="C55">
            <v>52</v>
          </cell>
          <cell r="D55" t="str">
            <v>R3</v>
          </cell>
          <cell r="E55" t="str">
            <v>R1</v>
          </cell>
          <cell r="F55" t="str">
            <v>R1</v>
          </cell>
          <cell r="G55" t="str">
            <v>R1</v>
          </cell>
        </row>
        <row r="56">
          <cell r="A56" t="str">
            <v>Le Huan CUA Tran</v>
          </cell>
          <cell r="B56" t="str">
            <v>ABMA</v>
          </cell>
          <cell r="C56">
            <v>53</v>
          </cell>
          <cell r="D56" t="str">
            <v>R3</v>
          </cell>
          <cell r="E56" t="str">
            <v>R1</v>
          </cell>
          <cell r="F56" t="str">
            <v>R1</v>
          </cell>
          <cell r="G56" t="str">
            <v>R1</v>
          </cell>
        </row>
        <row r="57">
          <cell r="A57" t="str">
            <v>LE PLEU BERNARD</v>
          </cell>
          <cell r="B57" t="str">
            <v>ABMA</v>
          </cell>
          <cell r="C57">
            <v>54</v>
          </cell>
        </row>
        <row r="58">
          <cell r="A58" t="str">
            <v>LECLERC Michel</v>
          </cell>
          <cell r="B58" t="str">
            <v>ABASM</v>
          </cell>
          <cell r="C58">
            <v>55</v>
          </cell>
          <cell r="D58" t="str">
            <v>R2</v>
          </cell>
          <cell r="E58" t="str">
            <v>R1</v>
          </cell>
          <cell r="F58" t="str">
            <v>N3</v>
          </cell>
          <cell r="G58" t="str">
            <v>R1</v>
          </cell>
        </row>
        <row r="59">
          <cell r="A59" t="str">
            <v>LEFEBVRE Frédéric</v>
          </cell>
          <cell r="B59" t="str">
            <v>LIVRY</v>
          </cell>
          <cell r="C59">
            <v>56</v>
          </cell>
          <cell r="D59" t="str">
            <v>R2</v>
          </cell>
          <cell r="E59" t="str">
            <v>R1</v>
          </cell>
          <cell r="F59" t="str">
            <v>R1</v>
          </cell>
        </row>
        <row r="60">
          <cell r="A60" t="str">
            <v>LEMERGER JOHAN</v>
          </cell>
          <cell r="B60" t="str">
            <v>LIVRY</v>
          </cell>
          <cell r="C60">
            <v>57</v>
          </cell>
        </row>
        <row r="61">
          <cell r="A61" t="str">
            <v>LEMOINE David</v>
          </cell>
          <cell r="B61" t="str">
            <v>ABASM</v>
          </cell>
          <cell r="C61">
            <v>58</v>
          </cell>
          <cell r="D61" t="str">
            <v>R3</v>
          </cell>
          <cell r="E61" t="str">
            <v>R1</v>
          </cell>
          <cell r="F61" t="str">
            <v>R1</v>
          </cell>
          <cell r="G61" t="str">
            <v>R1</v>
          </cell>
        </row>
        <row r="62">
          <cell r="A62" t="str">
            <v>LEMONIER Thierry</v>
          </cell>
          <cell r="B62" t="str">
            <v>ABMA</v>
          </cell>
          <cell r="C62">
            <v>59</v>
          </cell>
          <cell r="D62" t="str">
            <v>R3</v>
          </cell>
          <cell r="E62" t="str">
            <v>R2</v>
          </cell>
        </row>
        <row r="63">
          <cell r="C63">
            <v>60</v>
          </cell>
        </row>
        <row r="64">
          <cell r="A64" t="str">
            <v>LOURDOU Gérard</v>
          </cell>
          <cell r="B64" t="str">
            <v>LIVRY</v>
          </cell>
          <cell r="C64">
            <v>61</v>
          </cell>
          <cell r="D64" t="str">
            <v>R2</v>
          </cell>
          <cell r="E64" t="str">
            <v>R1</v>
          </cell>
          <cell r="F64" t="str">
            <v>R1</v>
          </cell>
          <cell r="G64" t="str">
            <v>R1</v>
          </cell>
        </row>
        <row r="65">
          <cell r="A65" t="str">
            <v>LUCAS Philippe</v>
          </cell>
          <cell r="B65" t="str">
            <v>ABASM</v>
          </cell>
          <cell r="C65">
            <v>62</v>
          </cell>
          <cell r="D65" t="str">
            <v>R3</v>
          </cell>
          <cell r="E65" t="str">
            <v>R1</v>
          </cell>
          <cell r="F65" t="str">
            <v>R1</v>
          </cell>
          <cell r="G65" t="str">
            <v>R1</v>
          </cell>
        </row>
        <row r="66">
          <cell r="A66" t="str">
            <v>MA PHUOC Bich</v>
          </cell>
          <cell r="B66" t="str">
            <v>ABMA</v>
          </cell>
          <cell r="C66">
            <v>63</v>
          </cell>
          <cell r="D66" t="str">
            <v>R2</v>
          </cell>
          <cell r="E66" t="str">
            <v>R1</v>
          </cell>
          <cell r="G66" t="str">
            <v>R1</v>
          </cell>
        </row>
        <row r="67">
          <cell r="A67" t="str">
            <v>MALAHIEUDE Claude</v>
          </cell>
          <cell r="B67" t="str">
            <v>ABMA</v>
          </cell>
          <cell r="C67">
            <v>64</v>
          </cell>
          <cell r="F67" t="str">
            <v>R1</v>
          </cell>
          <cell r="G67" t="str">
            <v>R1</v>
          </cell>
        </row>
        <row r="68">
          <cell r="A68" t="str">
            <v>MALASSIGNE Elfege</v>
          </cell>
          <cell r="B68" t="str">
            <v>ABASM</v>
          </cell>
          <cell r="C68">
            <v>65</v>
          </cell>
          <cell r="D68" t="str">
            <v>R4</v>
          </cell>
          <cell r="F68" t="str">
            <v>R2</v>
          </cell>
        </row>
        <row r="69">
          <cell r="A69" t="str">
            <v>MANCY Pierre</v>
          </cell>
          <cell r="B69" t="str">
            <v>ABMA</v>
          </cell>
          <cell r="C69">
            <v>66</v>
          </cell>
          <cell r="D69" t="str">
            <v>R3</v>
          </cell>
          <cell r="E69" t="str">
            <v>R2</v>
          </cell>
          <cell r="F69" t="str">
            <v>R1</v>
          </cell>
        </row>
        <row r="70">
          <cell r="A70" t="str">
            <v>MARIGNIER Daniel</v>
          </cell>
          <cell r="B70" t="str">
            <v>ABMA</v>
          </cell>
          <cell r="C70">
            <v>67</v>
          </cell>
          <cell r="D70" t="str">
            <v>R3</v>
          </cell>
          <cell r="E70" t="str">
            <v>R2</v>
          </cell>
        </row>
        <row r="71">
          <cell r="A71" t="str">
            <v>MENDEL Gilles</v>
          </cell>
          <cell r="B71" t="str">
            <v>ABMA</v>
          </cell>
          <cell r="C71">
            <v>68</v>
          </cell>
          <cell r="D71" t="str">
            <v>R1</v>
          </cell>
          <cell r="E71" t="str">
            <v>R1</v>
          </cell>
          <cell r="F71" t="str">
            <v>R1</v>
          </cell>
          <cell r="G71" t="str">
            <v>R1</v>
          </cell>
        </row>
        <row r="72">
          <cell r="A72" t="str">
            <v>MOLET Claude</v>
          </cell>
          <cell r="B72" t="str">
            <v>ABASM</v>
          </cell>
          <cell r="C72">
            <v>69</v>
          </cell>
          <cell r="D72" t="str">
            <v>N3</v>
          </cell>
          <cell r="E72" t="str">
            <v>N3</v>
          </cell>
          <cell r="F72" t="str">
            <v>N2</v>
          </cell>
          <cell r="G72" t="str">
            <v>N3</v>
          </cell>
        </row>
        <row r="73">
          <cell r="A73" t="str">
            <v>NGUYEN Antoine</v>
          </cell>
          <cell r="B73" t="str">
            <v>ABMA</v>
          </cell>
          <cell r="C73">
            <v>70</v>
          </cell>
          <cell r="F73" t="str">
            <v>N3</v>
          </cell>
          <cell r="G73" t="str">
            <v>N3</v>
          </cell>
        </row>
        <row r="74">
          <cell r="A74" t="str">
            <v>PALLOT Dominique</v>
          </cell>
          <cell r="B74" t="str">
            <v>LIVRY</v>
          </cell>
          <cell r="C74">
            <v>71</v>
          </cell>
          <cell r="F74" t="str">
            <v>N3</v>
          </cell>
        </row>
        <row r="75">
          <cell r="A75" t="str">
            <v>PAURON Regis</v>
          </cell>
          <cell r="B75" t="str">
            <v>ABMA</v>
          </cell>
          <cell r="C75">
            <v>72</v>
          </cell>
          <cell r="D75" t="str">
            <v>R3</v>
          </cell>
          <cell r="E75" t="str">
            <v>R1</v>
          </cell>
          <cell r="F75" t="str">
            <v>R1</v>
          </cell>
          <cell r="G75" t="str">
            <v>R1</v>
          </cell>
        </row>
        <row r="76">
          <cell r="A76" t="str">
            <v>PEYROLE Philippe</v>
          </cell>
          <cell r="B76" t="str">
            <v>LIVRY</v>
          </cell>
          <cell r="C76">
            <v>73</v>
          </cell>
          <cell r="D76" t="str">
            <v>R2</v>
          </cell>
          <cell r="E76" t="str">
            <v>R1</v>
          </cell>
          <cell r="G76" t="str">
            <v>N3</v>
          </cell>
        </row>
        <row r="77">
          <cell r="A77" t="str">
            <v>PHAM NGOC THAO</v>
          </cell>
          <cell r="B77" t="str">
            <v>ABMA</v>
          </cell>
          <cell r="C77">
            <v>74</v>
          </cell>
        </row>
        <row r="78">
          <cell r="A78" t="str">
            <v>PIBOURDIN Eric</v>
          </cell>
          <cell r="B78" t="str">
            <v>ABMA</v>
          </cell>
          <cell r="C78">
            <v>75</v>
          </cell>
          <cell r="D78" t="str">
            <v>R2</v>
          </cell>
          <cell r="E78" t="str">
            <v>R1</v>
          </cell>
          <cell r="F78" t="str">
            <v>R1</v>
          </cell>
          <cell r="G78" t="str">
            <v>R1</v>
          </cell>
        </row>
        <row r="79">
          <cell r="A79" t="str">
            <v>PIVONET Françis</v>
          </cell>
          <cell r="B79" t="str">
            <v>ABASM</v>
          </cell>
          <cell r="C79">
            <v>76</v>
          </cell>
          <cell r="D79" t="str">
            <v>R2</v>
          </cell>
          <cell r="E79" t="str">
            <v>R1</v>
          </cell>
          <cell r="F79" t="str">
            <v>R1</v>
          </cell>
          <cell r="G79" t="str">
            <v>R1</v>
          </cell>
        </row>
        <row r="80">
          <cell r="A80" t="str">
            <v>PONCE Frédéric</v>
          </cell>
          <cell r="B80" t="str">
            <v>ABMA</v>
          </cell>
          <cell r="C80">
            <v>77</v>
          </cell>
          <cell r="D80" t="str">
            <v>R2</v>
          </cell>
          <cell r="E80" t="str">
            <v>R1</v>
          </cell>
          <cell r="F80" t="str">
            <v>R1</v>
          </cell>
          <cell r="G80" t="str">
            <v>R1</v>
          </cell>
        </row>
        <row r="81">
          <cell r="A81" t="str">
            <v>RAOULT Pierre-Jean</v>
          </cell>
          <cell r="B81" t="str">
            <v>ABASM</v>
          </cell>
          <cell r="C81">
            <v>78</v>
          </cell>
          <cell r="D81" t="str">
            <v>R2</v>
          </cell>
          <cell r="E81" t="str">
            <v>R1</v>
          </cell>
          <cell r="F81" t="str">
            <v>R1</v>
          </cell>
          <cell r="G81" t="str">
            <v>R1</v>
          </cell>
        </row>
        <row r="82">
          <cell r="A82" t="str">
            <v>RIEGEL Serge</v>
          </cell>
          <cell r="B82" t="str">
            <v>ABASM</v>
          </cell>
          <cell r="C82">
            <v>79</v>
          </cell>
          <cell r="D82" t="str">
            <v>N3</v>
          </cell>
          <cell r="E82" t="str">
            <v>N3</v>
          </cell>
          <cell r="F82" t="str">
            <v>N3</v>
          </cell>
          <cell r="G82" t="str">
            <v>N3</v>
          </cell>
        </row>
        <row r="83">
          <cell r="A83" t="str">
            <v>RODRIGUEZ Julien</v>
          </cell>
          <cell r="B83" t="str">
            <v>ABMA</v>
          </cell>
          <cell r="C83">
            <v>80</v>
          </cell>
          <cell r="D83" t="str">
            <v>R1</v>
          </cell>
          <cell r="E83" t="str">
            <v>R1</v>
          </cell>
          <cell r="F83" t="str">
            <v>N3</v>
          </cell>
          <cell r="G83" t="str">
            <v>R1</v>
          </cell>
        </row>
        <row r="84">
          <cell r="A84" t="str">
            <v>SAGET Xavier</v>
          </cell>
          <cell r="B84" t="str">
            <v>ABASM</v>
          </cell>
          <cell r="C84">
            <v>81</v>
          </cell>
          <cell r="D84" t="str">
            <v>R2</v>
          </cell>
          <cell r="E84" t="str">
            <v>R1</v>
          </cell>
          <cell r="F84" t="str">
            <v>N3</v>
          </cell>
          <cell r="G84" t="str">
            <v>N3</v>
          </cell>
        </row>
        <row r="85">
          <cell r="A85" t="str">
            <v>SALZENSTEIN Georges</v>
          </cell>
          <cell r="B85" t="str">
            <v>LIVRY</v>
          </cell>
          <cell r="C85">
            <v>82</v>
          </cell>
          <cell r="D85" t="str">
            <v>R2</v>
          </cell>
          <cell r="E85" t="str">
            <v>R1</v>
          </cell>
          <cell r="F85" t="str">
            <v>R1</v>
          </cell>
          <cell r="G85" t="str">
            <v>R1</v>
          </cell>
        </row>
        <row r="86">
          <cell r="A86" t="str">
            <v>SIMON Claude</v>
          </cell>
          <cell r="B86" t="str">
            <v>ABASM</v>
          </cell>
          <cell r="C86">
            <v>83</v>
          </cell>
          <cell r="D86" t="str">
            <v>N3</v>
          </cell>
          <cell r="E86" t="str">
            <v>N3</v>
          </cell>
          <cell r="F86" t="str">
            <v>N3</v>
          </cell>
          <cell r="G86" t="str">
            <v>N3</v>
          </cell>
        </row>
        <row r="87">
          <cell r="A87" t="str">
            <v>SULEM Paul</v>
          </cell>
          <cell r="B87" t="str">
            <v>ABASM</v>
          </cell>
          <cell r="C87">
            <v>84</v>
          </cell>
          <cell r="D87" t="str">
            <v>R3</v>
          </cell>
          <cell r="E87" t="str">
            <v>R1</v>
          </cell>
          <cell r="F87" t="str">
            <v>R1</v>
          </cell>
        </row>
        <row r="88">
          <cell r="A88" t="str">
            <v>TENREIRO Aristide</v>
          </cell>
          <cell r="B88" t="str">
            <v>LIVRY</v>
          </cell>
          <cell r="C88">
            <v>85</v>
          </cell>
          <cell r="E88" t="str">
            <v>R1</v>
          </cell>
          <cell r="F88" t="str">
            <v>N3</v>
          </cell>
        </row>
        <row r="89">
          <cell r="A89" t="str">
            <v>THIERRY Jean-Michel</v>
          </cell>
          <cell r="B89" t="str">
            <v>ABMA</v>
          </cell>
          <cell r="C89">
            <v>86</v>
          </cell>
          <cell r="D89" t="str">
            <v>N3</v>
          </cell>
          <cell r="E89" t="str">
            <v>N3</v>
          </cell>
          <cell r="F89" t="str">
            <v>N3</v>
          </cell>
          <cell r="G89" t="str">
            <v>N3</v>
          </cell>
        </row>
        <row r="90">
          <cell r="A90" t="str">
            <v>VASSEUR Philippe</v>
          </cell>
          <cell r="B90" t="str">
            <v>ABMA</v>
          </cell>
          <cell r="C90">
            <v>87</v>
          </cell>
          <cell r="D90" t="str">
            <v>R3</v>
          </cell>
        </row>
        <row r="91">
          <cell r="A91" t="str">
            <v>VRILLAUD FRIZZIERO CELIAN</v>
          </cell>
          <cell r="B91" t="str">
            <v>LIVRY</v>
          </cell>
          <cell r="C91">
            <v>88</v>
          </cell>
        </row>
        <row r="92">
          <cell r="A92" t="str">
            <v>WEIL JULIEN</v>
          </cell>
          <cell r="B92" t="str">
            <v>ABMA</v>
          </cell>
          <cell r="C92">
            <v>89</v>
          </cell>
        </row>
        <row r="93">
          <cell r="A93" t="str">
            <v>WEILL Denis</v>
          </cell>
          <cell r="B93" t="str">
            <v>ABASM</v>
          </cell>
          <cell r="C93">
            <v>90</v>
          </cell>
          <cell r="D93" t="str">
            <v>R1</v>
          </cell>
          <cell r="E93" t="str">
            <v>R1</v>
          </cell>
          <cell r="F93" t="str">
            <v>R1</v>
          </cell>
          <cell r="G93" t="str">
            <v>R1</v>
          </cell>
        </row>
        <row r="94">
          <cell r="A94" t="str">
            <v>Joueur 1</v>
          </cell>
        </row>
        <row r="95">
          <cell r="A95" t="str">
            <v>joueur2</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44877</v>
          </cell>
        </row>
        <row r="12">
          <cell r="C12" t="str">
            <v>ABASM</v>
          </cell>
        </row>
        <row r="14">
          <cell r="C14">
            <v>1</v>
          </cell>
        </row>
        <row r="15">
          <cell r="C15">
            <v>2</v>
          </cell>
        </row>
        <row r="16">
          <cell r="C16" t="str">
            <v>LIBRE</v>
          </cell>
        </row>
        <row r="17">
          <cell r="C17" t="str">
            <v>R2</v>
          </cell>
        </row>
        <row r="28">
          <cell r="B28" t="str">
            <v>HANSEL Gérard</v>
          </cell>
          <cell r="C28" t="str">
            <v>R2</v>
          </cell>
          <cell r="D28" t="str">
            <v>ABMA</v>
          </cell>
        </row>
        <row r="29">
          <cell r="B29" t="str">
            <v>WEILL Denis</v>
          </cell>
          <cell r="C29" t="str">
            <v>R2</v>
          </cell>
          <cell r="D29" t="str">
            <v>ABASM</v>
          </cell>
        </row>
        <row r="30">
          <cell r="B30" t="str">
            <v>LECLERC Michel</v>
          </cell>
          <cell r="C30" t="str">
            <v>R2</v>
          </cell>
          <cell r="D30" t="str">
            <v>ABASM</v>
          </cell>
        </row>
        <row r="41">
          <cell r="B41" t="str">
            <v>PEYROLE Philippe</v>
          </cell>
          <cell r="C41" t="str">
            <v>R2</v>
          </cell>
          <cell r="D41" t="str">
            <v>LIVRY</v>
          </cell>
        </row>
        <row r="42">
          <cell r="B42" t="str">
            <v>PIVONET Françis</v>
          </cell>
          <cell r="C42" t="str">
            <v>R2</v>
          </cell>
          <cell r="D42"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122</v>
          </cell>
          <cell r="S27">
            <v>56</v>
          </cell>
          <cell r="T27">
            <v>2.1785714285714284</v>
          </cell>
          <cell r="U27">
            <v>1.7333333333333334</v>
          </cell>
          <cell r="V27">
            <v>12</v>
          </cell>
          <cell r="W27">
            <v>2</v>
          </cell>
          <cell r="Y27">
            <v>2</v>
          </cell>
          <cell r="Z27">
            <v>5</v>
          </cell>
          <cell r="AG27">
            <v>0</v>
          </cell>
          <cell r="AH27">
            <v>5</v>
          </cell>
        </row>
        <row r="28">
          <cell r="E28">
            <v>71</v>
          </cell>
          <cell r="F28">
            <v>30</v>
          </cell>
          <cell r="G28">
            <v>18</v>
          </cell>
          <cell r="I28">
            <v>2.3666666666666667</v>
          </cell>
          <cell r="J28">
            <v>2</v>
          </cell>
          <cell r="R28">
            <v>171</v>
          </cell>
          <cell r="S28">
            <v>56</v>
          </cell>
          <cell r="T28">
            <v>3.0535714285714284</v>
          </cell>
          <cell r="U28">
            <v>3.8461538461538463</v>
          </cell>
          <cell r="V28">
            <v>19</v>
          </cell>
          <cell r="W28">
            <v>4</v>
          </cell>
          <cell r="Y28">
            <v>1</v>
          </cell>
          <cell r="Z28">
            <v>8</v>
          </cell>
          <cell r="AG28">
            <v>2</v>
          </cell>
          <cell r="AH28">
            <v>10</v>
          </cell>
        </row>
        <row r="29">
          <cell r="E29">
            <v>40</v>
          </cell>
          <cell r="F29">
            <v>30</v>
          </cell>
          <cell r="G29">
            <v>6</v>
          </cell>
          <cell r="I29">
            <v>1.3333333333333333</v>
          </cell>
          <cell r="J29">
            <v>0</v>
          </cell>
          <cell r="R29">
            <v>89</v>
          </cell>
          <cell r="S29">
            <v>60</v>
          </cell>
          <cell r="T29">
            <v>1.4833333333333334</v>
          </cell>
          <cell r="U29">
            <v>0</v>
          </cell>
          <cell r="V29">
            <v>7</v>
          </cell>
          <cell r="W29">
            <v>0</v>
          </cell>
          <cell r="Y29">
            <v>3</v>
          </cell>
          <cell r="Z29">
            <v>3</v>
          </cell>
          <cell r="AG29">
            <v>0</v>
          </cell>
          <cell r="AH29">
            <v>3</v>
          </cell>
        </row>
        <row r="36">
          <cell r="E36">
            <v>70</v>
          </cell>
          <cell r="F36">
            <v>26</v>
          </cell>
          <cell r="G36">
            <v>12</v>
          </cell>
          <cell r="I36">
            <v>2.6923076923076925</v>
          </cell>
          <cell r="J36">
            <v>0</v>
          </cell>
        </row>
        <row r="37">
          <cell r="E37">
            <v>100</v>
          </cell>
          <cell r="F37">
            <v>26</v>
          </cell>
          <cell r="G37">
            <v>19</v>
          </cell>
          <cell r="I37">
            <v>3.8461538461538463</v>
          </cell>
          <cell r="J37">
            <v>2</v>
          </cell>
        </row>
        <row r="44">
          <cell r="E44">
            <v>52</v>
          </cell>
          <cell r="F44">
            <v>30</v>
          </cell>
          <cell r="G44">
            <v>10</v>
          </cell>
          <cell r="I44">
            <v>1.7333333333333334</v>
          </cell>
          <cell r="J44">
            <v>2</v>
          </cell>
        </row>
        <row r="46">
          <cell r="E46">
            <v>49</v>
          </cell>
          <cell r="F46">
            <v>30</v>
          </cell>
          <cell r="G46">
            <v>7</v>
          </cell>
          <cell r="I46">
            <v>1.6333333333333333</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ow r="28">
          <cell r="E28">
            <v>88</v>
          </cell>
          <cell r="F28">
            <v>30</v>
          </cell>
          <cell r="G28">
            <v>17</v>
          </cell>
          <cell r="I28">
            <v>2.9333333333333331</v>
          </cell>
          <cell r="J28">
            <v>0</v>
          </cell>
          <cell r="R28">
            <v>155</v>
          </cell>
          <cell r="S28">
            <v>60</v>
          </cell>
          <cell r="T28">
            <v>2.5833333333333335</v>
          </cell>
          <cell r="U28">
            <v>0</v>
          </cell>
          <cell r="V28">
            <v>17</v>
          </cell>
          <cell r="W28">
            <v>0</v>
          </cell>
          <cell r="Y28">
            <v>2</v>
          </cell>
          <cell r="Z28">
            <v>5</v>
          </cell>
          <cell r="AG28">
            <v>0</v>
          </cell>
          <cell r="AH28">
            <v>5</v>
          </cell>
        </row>
        <row r="29">
          <cell r="E29">
            <v>98</v>
          </cell>
          <cell r="F29">
            <v>30</v>
          </cell>
          <cell r="G29">
            <v>16</v>
          </cell>
          <cell r="I29">
            <v>3.2666666666666666</v>
          </cell>
          <cell r="J29">
            <v>2</v>
          </cell>
          <cell r="R29">
            <v>192</v>
          </cell>
          <cell r="S29">
            <v>60</v>
          </cell>
          <cell r="T29">
            <v>3.2</v>
          </cell>
          <cell r="U29">
            <v>3.2666666666666666</v>
          </cell>
          <cell r="V29">
            <v>25</v>
          </cell>
          <cell r="W29">
            <v>4</v>
          </cell>
          <cell r="Y29">
            <v>1</v>
          </cell>
          <cell r="Z29">
            <v>8</v>
          </cell>
          <cell r="AG29">
            <v>2</v>
          </cell>
          <cell r="AH29">
            <v>10</v>
          </cell>
        </row>
        <row r="36">
          <cell r="E36">
            <v>67</v>
          </cell>
          <cell r="F36">
            <v>30</v>
          </cell>
          <cell r="G36">
            <v>10</v>
          </cell>
          <cell r="I36">
            <v>2.2333333333333334</v>
          </cell>
          <cell r="J36">
            <v>0</v>
          </cell>
        </row>
        <row r="37">
          <cell r="E37">
            <v>94</v>
          </cell>
          <cell r="F37">
            <v>30</v>
          </cell>
          <cell r="G37">
            <v>25</v>
          </cell>
          <cell r="I37">
            <v>3.1333333333333333</v>
          </cell>
          <cell r="J37">
            <v>2</v>
          </cell>
        </row>
      </sheetData>
      <sheetData sheetId="5"/>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ALAZARD PHILIPPE</v>
          </cell>
          <cell r="B5" t="str">
            <v>ABMA</v>
          </cell>
          <cell r="C5">
            <v>2</v>
          </cell>
        </row>
        <row r="6">
          <cell r="A6" t="str">
            <v>HANSEL Gérard</v>
          </cell>
          <cell r="B6" t="str">
            <v>ABMA</v>
          </cell>
          <cell r="C6">
            <v>3</v>
          </cell>
          <cell r="D6" t="str">
            <v>R2</v>
          </cell>
        </row>
        <row r="7">
          <cell r="A7" t="str">
            <v>BAURECHE Louis</v>
          </cell>
          <cell r="B7" t="str">
            <v>ABASM</v>
          </cell>
          <cell r="C7">
            <v>4</v>
          </cell>
          <cell r="D7" t="str">
            <v>R3</v>
          </cell>
          <cell r="E7" t="str">
            <v>R1</v>
          </cell>
        </row>
        <row r="8">
          <cell r="A8" t="str">
            <v>BEAUCHER Alain</v>
          </cell>
          <cell r="B8" t="str">
            <v>LIVRY</v>
          </cell>
          <cell r="C8">
            <v>5</v>
          </cell>
          <cell r="D8" t="str">
            <v>R2</v>
          </cell>
          <cell r="E8" t="str">
            <v>N3</v>
          </cell>
          <cell r="F8" t="str">
            <v>N3</v>
          </cell>
          <cell r="G8" t="str">
            <v>R1</v>
          </cell>
        </row>
        <row r="9">
          <cell r="A9" t="str">
            <v>BENDAYAN Jacky</v>
          </cell>
          <cell r="B9" t="str">
            <v>ABMA</v>
          </cell>
          <cell r="C9">
            <v>6</v>
          </cell>
          <cell r="D9" t="str">
            <v>R3</v>
          </cell>
          <cell r="F9" t="str">
            <v>N3</v>
          </cell>
          <cell r="G9" t="str">
            <v>R1</v>
          </cell>
        </row>
        <row r="10">
          <cell r="A10" t="str">
            <v>BOISSET Jean-Pierre</v>
          </cell>
          <cell r="B10" t="str">
            <v>ABASM</v>
          </cell>
          <cell r="C10">
            <v>7</v>
          </cell>
          <cell r="D10" t="str">
            <v>R3</v>
          </cell>
          <cell r="E10" t="str">
            <v>R1</v>
          </cell>
          <cell r="F10" t="str">
            <v>R1</v>
          </cell>
          <cell r="G10" t="str">
            <v>R1</v>
          </cell>
        </row>
        <row r="11">
          <cell r="A11" t="str">
            <v>CHAMPY Philippe</v>
          </cell>
          <cell r="B11" t="str">
            <v>ABASM</v>
          </cell>
          <cell r="C11">
            <v>8</v>
          </cell>
          <cell r="D11" t="str">
            <v>R2</v>
          </cell>
          <cell r="E11" t="str">
            <v>R1</v>
          </cell>
          <cell r="G11" t="str">
            <v>R1</v>
          </cell>
        </row>
        <row r="12">
          <cell r="A12" t="str">
            <v>CHUNG Hoan Toan</v>
          </cell>
          <cell r="B12" t="str">
            <v>LIVRY</v>
          </cell>
          <cell r="C12">
            <v>9</v>
          </cell>
          <cell r="D12" t="str">
            <v>R3</v>
          </cell>
          <cell r="E12" t="str">
            <v>R1</v>
          </cell>
          <cell r="F12" t="str">
            <v>R1</v>
          </cell>
          <cell r="G12" t="str">
            <v>R1</v>
          </cell>
        </row>
        <row r="13">
          <cell r="A13" t="str">
            <v>COKAL Recep</v>
          </cell>
          <cell r="B13" t="str">
            <v>ABASM</v>
          </cell>
          <cell r="C13">
            <v>10</v>
          </cell>
          <cell r="F13" t="str">
            <v>R1</v>
          </cell>
          <cell r="G13" t="str">
            <v>R1</v>
          </cell>
        </row>
        <row r="14">
          <cell r="A14" t="str">
            <v>COURATIN Jean-Daniel</v>
          </cell>
          <cell r="B14" t="str">
            <v>ABMA</v>
          </cell>
          <cell r="C14">
            <v>11</v>
          </cell>
          <cell r="D14" t="str">
            <v>R3</v>
          </cell>
        </row>
        <row r="15">
          <cell r="A15" t="str">
            <v>CROLARD Ivan</v>
          </cell>
          <cell r="B15" t="str">
            <v>ABASM</v>
          </cell>
          <cell r="C15">
            <v>12</v>
          </cell>
          <cell r="D15" t="str">
            <v>R3</v>
          </cell>
        </row>
        <row r="16">
          <cell r="A16" t="str">
            <v>DAIRE Eric</v>
          </cell>
          <cell r="B16" t="str">
            <v>ABASM</v>
          </cell>
          <cell r="C16">
            <v>13</v>
          </cell>
          <cell r="D16" t="str">
            <v>R2</v>
          </cell>
          <cell r="E16" t="str">
            <v>R1</v>
          </cell>
          <cell r="F16" t="str">
            <v>R1</v>
          </cell>
          <cell r="G16" t="str">
            <v>R1</v>
          </cell>
        </row>
        <row r="17">
          <cell r="A17" t="str">
            <v>DECLUNDER Magali</v>
          </cell>
          <cell r="C17">
            <v>14</v>
          </cell>
          <cell r="F17" t="str">
            <v>N3</v>
          </cell>
        </row>
        <row r="18">
          <cell r="A18" t="str">
            <v>DELALANDE Christian</v>
          </cell>
          <cell r="B18" t="str">
            <v>LIVRY</v>
          </cell>
          <cell r="C18">
            <v>15</v>
          </cell>
          <cell r="D18" t="str">
            <v>N3</v>
          </cell>
          <cell r="E18" t="str">
            <v>N3</v>
          </cell>
          <cell r="F18" t="str">
            <v>N3</v>
          </cell>
          <cell r="G18" t="str">
            <v>N3</v>
          </cell>
        </row>
        <row r="19">
          <cell r="A19" t="str">
            <v>DELALANDE Guy</v>
          </cell>
          <cell r="B19" t="str">
            <v>ABMA</v>
          </cell>
          <cell r="C19">
            <v>16</v>
          </cell>
          <cell r="E19" t="str">
            <v>R2</v>
          </cell>
        </row>
        <row r="20">
          <cell r="A20" t="str">
            <v>DELAPLACE Emmanuel</v>
          </cell>
          <cell r="B20" t="str">
            <v>LIVRY</v>
          </cell>
          <cell r="C20">
            <v>17</v>
          </cell>
          <cell r="D20" t="str">
            <v>R2</v>
          </cell>
          <cell r="E20" t="str">
            <v>R1</v>
          </cell>
          <cell r="F20" t="str">
            <v>N3</v>
          </cell>
          <cell r="G20" t="str">
            <v>R1</v>
          </cell>
        </row>
        <row r="21">
          <cell r="A21" t="str">
            <v>DI GIOIA Serge</v>
          </cell>
          <cell r="B21" t="str">
            <v>ABASM</v>
          </cell>
          <cell r="C21">
            <v>18</v>
          </cell>
          <cell r="F21" t="str">
            <v>R1</v>
          </cell>
          <cell r="G21" t="str">
            <v xml:space="preserve"> </v>
          </cell>
        </row>
        <row r="22">
          <cell r="A22" t="str">
            <v>DIAZ Vincent</v>
          </cell>
          <cell r="B22" t="str">
            <v>ABMA</v>
          </cell>
          <cell r="C22">
            <v>19</v>
          </cell>
          <cell r="D22" t="str">
            <v>R4</v>
          </cell>
          <cell r="E22" t="str">
            <v>R2</v>
          </cell>
        </row>
        <row r="23">
          <cell r="A23" t="str">
            <v>DJIAN Didier</v>
          </cell>
          <cell r="B23" t="str">
            <v>La Comete</v>
          </cell>
          <cell r="C23">
            <v>20</v>
          </cell>
          <cell r="D23" t="str">
            <v>R2</v>
          </cell>
          <cell r="E23" t="str">
            <v>N3</v>
          </cell>
        </row>
        <row r="24">
          <cell r="A24" t="str">
            <v>DOUSSOT Pierre</v>
          </cell>
          <cell r="B24" t="str">
            <v>ABMA</v>
          </cell>
          <cell r="C24">
            <v>21</v>
          </cell>
          <cell r="D24" t="str">
            <v>R1</v>
          </cell>
          <cell r="E24" t="str">
            <v>R1</v>
          </cell>
          <cell r="F24" t="str">
            <v>N3</v>
          </cell>
          <cell r="G24" t="str">
            <v>N3</v>
          </cell>
        </row>
        <row r="25">
          <cell r="A25" t="str">
            <v>DUMONT Christine</v>
          </cell>
          <cell r="B25" t="str">
            <v>LIVRY</v>
          </cell>
          <cell r="C25">
            <v>22</v>
          </cell>
          <cell r="D25" t="str">
            <v>R4</v>
          </cell>
        </row>
        <row r="26">
          <cell r="A26" t="str">
            <v>DUPRE Bernard</v>
          </cell>
          <cell r="B26" t="str">
            <v>La Comete</v>
          </cell>
          <cell r="C26">
            <v>23</v>
          </cell>
          <cell r="F26" t="str">
            <v>R1</v>
          </cell>
        </row>
        <row r="27">
          <cell r="A27" t="str">
            <v>DUVAL Gérard</v>
          </cell>
          <cell r="B27" t="str">
            <v>LIVRY</v>
          </cell>
          <cell r="C27">
            <v>24</v>
          </cell>
          <cell r="D27" t="str">
            <v>R3</v>
          </cell>
          <cell r="F27" t="str">
            <v>R1</v>
          </cell>
        </row>
        <row r="28">
          <cell r="A28" t="str">
            <v>FAVERO Alain</v>
          </cell>
          <cell r="B28" t="str">
            <v>LIVRY</v>
          </cell>
          <cell r="C28">
            <v>25</v>
          </cell>
          <cell r="D28" t="str">
            <v>R1</v>
          </cell>
          <cell r="E28" t="str">
            <v>N3</v>
          </cell>
          <cell r="G28" t="str">
            <v>N3</v>
          </cell>
        </row>
        <row r="29">
          <cell r="A29" t="str">
            <v>FAVIEN Christian</v>
          </cell>
          <cell r="B29" t="str">
            <v>LIVRY</v>
          </cell>
          <cell r="C29">
            <v>26</v>
          </cell>
          <cell r="F29" t="str">
            <v>R1</v>
          </cell>
        </row>
        <row r="30">
          <cell r="A30" t="str">
            <v>FERNANDEZ ALVES Francisco</v>
          </cell>
          <cell r="B30" t="str">
            <v>ABMA</v>
          </cell>
          <cell r="C30">
            <v>27</v>
          </cell>
          <cell r="D30" t="str">
            <v>R2</v>
          </cell>
          <cell r="E30" t="str">
            <v>R1</v>
          </cell>
          <cell r="F30" t="str">
            <v>N3</v>
          </cell>
          <cell r="G30" t="str">
            <v>R1</v>
          </cell>
        </row>
        <row r="31">
          <cell r="A31" t="str">
            <v>FERRARA  Jean-Pierre</v>
          </cell>
          <cell r="B31" t="str">
            <v>ABMA</v>
          </cell>
          <cell r="C31">
            <v>28</v>
          </cell>
          <cell r="F31" t="str">
            <v>N3</v>
          </cell>
          <cell r="G31" t="str">
            <v>N3</v>
          </cell>
        </row>
        <row r="32">
          <cell r="A32" t="str">
            <v>GAYRAUD Françoise</v>
          </cell>
          <cell r="B32" t="str">
            <v xml:space="preserve">L HAY LES ROSES </v>
          </cell>
          <cell r="C32">
            <v>29</v>
          </cell>
          <cell r="D32" t="str">
            <v>R3</v>
          </cell>
        </row>
        <row r="33">
          <cell r="A33" t="str">
            <v>GELLER Marc</v>
          </cell>
          <cell r="B33" t="str">
            <v>ABMA</v>
          </cell>
          <cell r="C33">
            <v>30</v>
          </cell>
          <cell r="D33" t="str">
            <v>N3</v>
          </cell>
        </row>
        <row r="34">
          <cell r="A34" t="str">
            <v>GERNEZ Jean Philippe</v>
          </cell>
          <cell r="B34" t="str">
            <v>ABMA</v>
          </cell>
          <cell r="C34">
            <v>31</v>
          </cell>
          <cell r="D34" t="str">
            <v>R3</v>
          </cell>
        </row>
        <row r="35">
          <cell r="A35" t="str">
            <v>GILLOT Olivier</v>
          </cell>
          <cell r="B35" t="str">
            <v>ABMA</v>
          </cell>
          <cell r="C35">
            <v>32</v>
          </cell>
          <cell r="D35" t="str">
            <v>N3</v>
          </cell>
          <cell r="E35" t="str">
            <v>R1</v>
          </cell>
          <cell r="F35" t="str">
            <v>R1</v>
          </cell>
          <cell r="G35" t="str">
            <v>N3</v>
          </cell>
        </row>
        <row r="36">
          <cell r="A36" t="str">
            <v>GOUVEIA Victor</v>
          </cell>
          <cell r="B36" t="str">
            <v>LIVRY</v>
          </cell>
          <cell r="C36">
            <v>33</v>
          </cell>
          <cell r="D36" t="str">
            <v>R3</v>
          </cell>
          <cell r="E36" t="str">
            <v>R1</v>
          </cell>
          <cell r="F36" t="str">
            <v>N3</v>
          </cell>
        </row>
        <row r="37">
          <cell r="A37" t="str">
            <v>GUERIN Jacky</v>
          </cell>
          <cell r="B37" t="str">
            <v>ABASM</v>
          </cell>
          <cell r="C37">
            <v>34</v>
          </cell>
          <cell r="D37" t="str">
            <v>R3</v>
          </cell>
          <cell r="E37" t="str">
            <v>R2</v>
          </cell>
        </row>
        <row r="38">
          <cell r="A38" t="str">
            <v>GUILLOTIN Gilles</v>
          </cell>
          <cell r="B38" t="str">
            <v>ABMA</v>
          </cell>
          <cell r="C38">
            <v>35</v>
          </cell>
          <cell r="D38" t="str">
            <v>R1</v>
          </cell>
          <cell r="E38" t="str">
            <v>R1</v>
          </cell>
          <cell r="F38" t="str">
            <v xml:space="preserve"> </v>
          </cell>
          <cell r="G38" t="str">
            <v>R1</v>
          </cell>
        </row>
        <row r="39">
          <cell r="A39" t="str">
            <v>GUREWAN Suresh</v>
          </cell>
          <cell r="B39" t="str">
            <v>ABMA</v>
          </cell>
          <cell r="C39">
            <v>36</v>
          </cell>
          <cell r="D39" t="str">
            <v>N3</v>
          </cell>
          <cell r="E39" t="str">
            <v>N3</v>
          </cell>
          <cell r="F39" t="str">
            <v>N3</v>
          </cell>
          <cell r="G39" t="str">
            <v>N3</v>
          </cell>
        </row>
        <row r="40">
          <cell r="A40" t="str">
            <v>HANTALA MICHEL</v>
          </cell>
          <cell r="B40" t="str">
            <v>ABASM</v>
          </cell>
          <cell r="C40">
            <v>37</v>
          </cell>
        </row>
        <row r="41">
          <cell r="A41" t="str">
            <v>HARY Mathieu</v>
          </cell>
          <cell r="B41" t="str">
            <v>ABMA</v>
          </cell>
          <cell r="C41">
            <v>38</v>
          </cell>
          <cell r="D41" t="str">
            <v>N3</v>
          </cell>
          <cell r="E41" t="str">
            <v>N3</v>
          </cell>
          <cell r="F41" t="str">
            <v>N3</v>
          </cell>
          <cell r="G41" t="str">
            <v>N3</v>
          </cell>
        </row>
        <row r="42">
          <cell r="A42" t="str">
            <v>HEINEN BERNARD</v>
          </cell>
          <cell r="B42" t="str">
            <v>LIVRY</v>
          </cell>
          <cell r="C42">
            <v>39</v>
          </cell>
        </row>
        <row r="43">
          <cell r="A43" t="str">
            <v>HELLAL Denis</v>
          </cell>
          <cell r="B43" t="str">
            <v>ABASM</v>
          </cell>
          <cell r="C43">
            <v>40</v>
          </cell>
          <cell r="E43" t="str">
            <v>R1</v>
          </cell>
          <cell r="F43" t="str">
            <v>N3</v>
          </cell>
        </row>
        <row r="44">
          <cell r="A44" t="str">
            <v>HENRIQUET Marc</v>
          </cell>
          <cell r="B44" t="str">
            <v>ABASM</v>
          </cell>
          <cell r="C44">
            <v>41</v>
          </cell>
          <cell r="D44" t="str">
            <v>R3</v>
          </cell>
          <cell r="E44" t="str">
            <v>R2</v>
          </cell>
          <cell r="F44" t="str">
            <v>R1</v>
          </cell>
          <cell r="G44" t="str">
            <v>R1</v>
          </cell>
        </row>
        <row r="45">
          <cell r="A45" t="str">
            <v>IVANOVIC Spomanko</v>
          </cell>
          <cell r="B45" t="str">
            <v>ABASM</v>
          </cell>
          <cell r="C45">
            <v>42</v>
          </cell>
          <cell r="D45" t="str">
            <v>R2</v>
          </cell>
          <cell r="E45" t="str">
            <v>R1</v>
          </cell>
          <cell r="F45" t="str">
            <v>R1</v>
          </cell>
          <cell r="G45" t="str">
            <v>R1</v>
          </cell>
        </row>
        <row r="46">
          <cell r="A46" t="str">
            <v>JARRETY Didier</v>
          </cell>
          <cell r="B46" t="str">
            <v>LIVRY</v>
          </cell>
          <cell r="C46">
            <v>43</v>
          </cell>
          <cell r="D46" t="str">
            <v>N3</v>
          </cell>
          <cell r="E46" t="str">
            <v>N3</v>
          </cell>
          <cell r="F46" t="str">
            <v>N3</v>
          </cell>
          <cell r="G46" t="str">
            <v>N3</v>
          </cell>
        </row>
        <row r="47">
          <cell r="A47" t="str">
            <v>JARRIER Christian</v>
          </cell>
          <cell r="B47" t="str">
            <v>ABASM</v>
          </cell>
          <cell r="C47">
            <v>44</v>
          </cell>
          <cell r="E47" t="str">
            <v>R1</v>
          </cell>
          <cell r="F47" t="str">
            <v>N3</v>
          </cell>
          <cell r="G47" t="str">
            <v>N3</v>
          </cell>
        </row>
        <row r="48">
          <cell r="A48" t="str">
            <v>KELLNER Pierre</v>
          </cell>
          <cell r="B48" t="str">
            <v>ABMA</v>
          </cell>
          <cell r="C48">
            <v>45</v>
          </cell>
          <cell r="D48" t="str">
            <v>R3</v>
          </cell>
        </row>
        <row r="49">
          <cell r="A49" t="str">
            <v>KEREBEL Eric</v>
          </cell>
          <cell r="B49" t="str">
            <v>ABASM</v>
          </cell>
          <cell r="C49">
            <v>46</v>
          </cell>
          <cell r="D49" t="str">
            <v>R2</v>
          </cell>
          <cell r="E49" t="str">
            <v>R1</v>
          </cell>
          <cell r="F49" t="str">
            <v>R1</v>
          </cell>
          <cell r="G49" t="str">
            <v>R1</v>
          </cell>
        </row>
        <row r="50">
          <cell r="A50" t="str">
            <v>KERIZAC Franck</v>
          </cell>
          <cell r="B50" t="str">
            <v>ABMA</v>
          </cell>
          <cell r="C50">
            <v>47</v>
          </cell>
          <cell r="D50" t="str">
            <v>R3</v>
          </cell>
        </row>
        <row r="51">
          <cell r="A51" t="str">
            <v>L HERONDE Michel</v>
          </cell>
          <cell r="B51" t="str">
            <v>ABMA</v>
          </cell>
          <cell r="C51">
            <v>48</v>
          </cell>
          <cell r="D51" t="str">
            <v>R2</v>
          </cell>
          <cell r="E51" t="str">
            <v>R1</v>
          </cell>
        </row>
        <row r="52">
          <cell r="A52" t="str">
            <v>LABOUREAU Véronique</v>
          </cell>
          <cell r="B52" t="str">
            <v>ABMA</v>
          </cell>
          <cell r="C52">
            <v>49</v>
          </cell>
          <cell r="D52" t="str">
            <v>R3</v>
          </cell>
          <cell r="E52" t="str">
            <v>R2</v>
          </cell>
          <cell r="F52" t="str">
            <v>R2</v>
          </cell>
          <cell r="G52" t="str">
            <v>R1</v>
          </cell>
        </row>
        <row r="53">
          <cell r="A53" t="str">
            <v>LAPERTOT Michel</v>
          </cell>
          <cell r="B53" t="str">
            <v>LIVRY</v>
          </cell>
          <cell r="C53">
            <v>50</v>
          </cell>
          <cell r="D53" t="str">
            <v>R1</v>
          </cell>
          <cell r="E53" t="str">
            <v>N3</v>
          </cell>
          <cell r="F53" t="str">
            <v>N3</v>
          </cell>
          <cell r="G53" t="str">
            <v>N3</v>
          </cell>
        </row>
        <row r="54">
          <cell r="A54" t="str">
            <v>LE CAM Fabrice</v>
          </cell>
          <cell r="B54" t="str">
            <v>ABMA</v>
          </cell>
          <cell r="C54">
            <v>51</v>
          </cell>
          <cell r="D54" t="str">
            <v>R3</v>
          </cell>
        </row>
        <row r="55">
          <cell r="A55" t="str">
            <v>LE CAM Fabrice</v>
          </cell>
          <cell r="B55" t="str">
            <v>La Comete</v>
          </cell>
          <cell r="C55">
            <v>52</v>
          </cell>
          <cell r="D55" t="str">
            <v>R3</v>
          </cell>
          <cell r="E55" t="str">
            <v>R1</v>
          </cell>
          <cell r="F55" t="str">
            <v>R1</v>
          </cell>
          <cell r="G55" t="str">
            <v>R1</v>
          </cell>
        </row>
        <row r="56">
          <cell r="A56" t="str">
            <v>Le Huan CUA Tran</v>
          </cell>
          <cell r="B56" t="str">
            <v>ABMA</v>
          </cell>
          <cell r="C56">
            <v>53</v>
          </cell>
          <cell r="D56" t="str">
            <v>R3</v>
          </cell>
          <cell r="E56" t="str">
            <v>R1</v>
          </cell>
          <cell r="F56" t="str">
            <v>R1</v>
          </cell>
          <cell r="G56" t="str">
            <v>R1</v>
          </cell>
        </row>
        <row r="57">
          <cell r="A57" t="str">
            <v>LE PLEU BERNARD</v>
          </cell>
          <cell r="B57" t="str">
            <v>ABMA</v>
          </cell>
          <cell r="C57">
            <v>54</v>
          </cell>
        </row>
        <row r="58">
          <cell r="A58" t="str">
            <v>LECLERC Michel</v>
          </cell>
          <cell r="B58" t="str">
            <v>ABASM</v>
          </cell>
          <cell r="C58">
            <v>55</v>
          </cell>
          <cell r="D58" t="str">
            <v>R2</v>
          </cell>
          <cell r="E58" t="str">
            <v>R1</v>
          </cell>
          <cell r="F58" t="str">
            <v>N3</v>
          </cell>
          <cell r="G58" t="str">
            <v>R1</v>
          </cell>
        </row>
        <row r="59">
          <cell r="A59" t="str">
            <v>LEFEBVRE Frédéric</v>
          </cell>
          <cell r="B59" t="str">
            <v>LIVRY</v>
          </cell>
          <cell r="C59">
            <v>56</v>
          </cell>
          <cell r="D59" t="str">
            <v>R2</v>
          </cell>
          <cell r="E59" t="str">
            <v>R1</v>
          </cell>
          <cell r="F59" t="str">
            <v>R1</v>
          </cell>
        </row>
        <row r="60">
          <cell r="A60" t="str">
            <v>LEMERGER JOHAN</v>
          </cell>
          <cell r="B60" t="str">
            <v>LIVRY</v>
          </cell>
          <cell r="C60">
            <v>57</v>
          </cell>
        </row>
        <row r="61">
          <cell r="A61" t="str">
            <v>LEMOINE David</v>
          </cell>
          <cell r="B61" t="str">
            <v>ABASM</v>
          </cell>
          <cell r="C61">
            <v>58</v>
          </cell>
          <cell r="D61" t="str">
            <v>R3</v>
          </cell>
          <cell r="E61" t="str">
            <v>R1</v>
          </cell>
          <cell r="F61" t="str">
            <v>R1</v>
          </cell>
          <cell r="G61" t="str">
            <v>R1</v>
          </cell>
        </row>
        <row r="62">
          <cell r="A62" t="str">
            <v>LEMONIER Thierry</v>
          </cell>
          <cell r="B62" t="str">
            <v>ABMA</v>
          </cell>
          <cell r="C62">
            <v>59</v>
          </cell>
          <cell r="D62" t="str">
            <v>R3</v>
          </cell>
          <cell r="E62" t="str">
            <v>R2</v>
          </cell>
        </row>
        <row r="63">
          <cell r="C63">
            <v>60</v>
          </cell>
        </row>
        <row r="64">
          <cell r="A64" t="str">
            <v>LOURDOU Gérard</v>
          </cell>
          <cell r="B64" t="str">
            <v>LIVRY</v>
          </cell>
          <cell r="C64">
            <v>61</v>
          </cell>
          <cell r="D64" t="str">
            <v>R2</v>
          </cell>
          <cell r="E64" t="str">
            <v>R1</v>
          </cell>
          <cell r="F64" t="str">
            <v>R1</v>
          </cell>
          <cell r="G64" t="str">
            <v>R1</v>
          </cell>
        </row>
        <row r="65">
          <cell r="A65" t="str">
            <v>LUCAS Philippe</v>
          </cell>
          <cell r="B65" t="str">
            <v>ABASM</v>
          </cell>
          <cell r="C65">
            <v>62</v>
          </cell>
          <cell r="D65" t="str">
            <v>R3</v>
          </cell>
          <cell r="E65" t="str">
            <v>R1</v>
          </cell>
          <cell r="F65" t="str">
            <v>R1</v>
          </cell>
          <cell r="G65" t="str">
            <v>R1</v>
          </cell>
        </row>
        <row r="66">
          <cell r="A66" t="str">
            <v>MA PHUOC Bich</v>
          </cell>
          <cell r="B66" t="str">
            <v>ABMA</v>
          </cell>
          <cell r="C66">
            <v>63</v>
          </cell>
          <cell r="D66" t="str">
            <v>R2</v>
          </cell>
          <cell r="E66" t="str">
            <v>R1</v>
          </cell>
          <cell r="G66" t="str">
            <v>R1</v>
          </cell>
        </row>
        <row r="67">
          <cell r="A67" t="str">
            <v>MALAHIEUDE Claude</v>
          </cell>
          <cell r="B67" t="str">
            <v>ABMA</v>
          </cell>
          <cell r="C67">
            <v>64</v>
          </cell>
          <cell r="F67" t="str">
            <v>R1</v>
          </cell>
          <cell r="G67" t="str">
            <v>R1</v>
          </cell>
        </row>
        <row r="68">
          <cell r="A68" t="str">
            <v>MALASSIGNE Elfege</v>
          </cell>
          <cell r="B68" t="str">
            <v>ABASM</v>
          </cell>
          <cell r="C68">
            <v>65</v>
          </cell>
          <cell r="D68" t="str">
            <v>R4</v>
          </cell>
          <cell r="F68" t="str">
            <v>R2</v>
          </cell>
        </row>
        <row r="69">
          <cell r="A69" t="str">
            <v>MANCY Pierre</v>
          </cell>
          <cell r="B69" t="str">
            <v>ABMA</v>
          </cell>
          <cell r="C69">
            <v>66</v>
          </cell>
          <cell r="D69" t="str">
            <v>R3</v>
          </cell>
          <cell r="E69" t="str">
            <v>R2</v>
          </cell>
          <cell r="F69" t="str">
            <v>R1</v>
          </cell>
        </row>
        <row r="70">
          <cell r="A70" t="str">
            <v>MARIGNIER Daniel</v>
          </cell>
          <cell r="B70" t="str">
            <v>ABMA</v>
          </cell>
          <cell r="C70">
            <v>67</v>
          </cell>
          <cell r="D70" t="str">
            <v>R3</v>
          </cell>
          <cell r="E70" t="str">
            <v>R2</v>
          </cell>
        </row>
        <row r="71">
          <cell r="A71" t="str">
            <v>MENDEL Gilles</v>
          </cell>
          <cell r="B71" t="str">
            <v>ABMA</v>
          </cell>
          <cell r="C71">
            <v>68</v>
          </cell>
          <cell r="D71" t="str">
            <v>R1</v>
          </cell>
          <cell r="E71" t="str">
            <v>R1</v>
          </cell>
          <cell r="F71" t="str">
            <v>R1</v>
          </cell>
          <cell r="G71" t="str">
            <v>R1</v>
          </cell>
        </row>
        <row r="72">
          <cell r="A72" t="str">
            <v>MOLET Claude</v>
          </cell>
          <cell r="B72" t="str">
            <v>ABASM</v>
          </cell>
          <cell r="C72">
            <v>69</v>
          </cell>
          <cell r="D72" t="str">
            <v>N3</v>
          </cell>
          <cell r="E72" t="str">
            <v>N3</v>
          </cell>
          <cell r="F72" t="str">
            <v>N2</v>
          </cell>
          <cell r="G72" t="str">
            <v>N3</v>
          </cell>
        </row>
        <row r="73">
          <cell r="A73" t="str">
            <v>NGUYEN Antoine</v>
          </cell>
          <cell r="B73" t="str">
            <v>ABMA</v>
          </cell>
          <cell r="C73">
            <v>70</v>
          </cell>
          <cell r="F73" t="str">
            <v>N3</v>
          </cell>
          <cell r="G73" t="str">
            <v>N3</v>
          </cell>
        </row>
        <row r="74">
          <cell r="A74" t="str">
            <v>PALLOT Dominique</v>
          </cell>
          <cell r="B74" t="str">
            <v>LIVRY</v>
          </cell>
          <cell r="C74">
            <v>71</v>
          </cell>
          <cell r="F74" t="str">
            <v>N3</v>
          </cell>
        </row>
        <row r="75">
          <cell r="A75" t="str">
            <v>PAURON Regis</v>
          </cell>
          <cell r="B75" t="str">
            <v>ABMA</v>
          </cell>
          <cell r="C75">
            <v>72</v>
          </cell>
          <cell r="D75" t="str">
            <v>R3</v>
          </cell>
          <cell r="E75" t="str">
            <v>R1</v>
          </cell>
          <cell r="F75" t="str">
            <v>R1</v>
          </cell>
          <cell r="G75" t="str">
            <v>R1</v>
          </cell>
        </row>
        <row r="76">
          <cell r="A76" t="str">
            <v>PEYROLE Philippe</v>
          </cell>
          <cell r="B76" t="str">
            <v>LIVRY</v>
          </cell>
          <cell r="C76">
            <v>73</v>
          </cell>
          <cell r="D76" t="str">
            <v>R2</v>
          </cell>
          <cell r="E76" t="str">
            <v>R1</v>
          </cell>
          <cell r="G76" t="str">
            <v>N3</v>
          </cell>
        </row>
        <row r="77">
          <cell r="A77" t="str">
            <v>PHAM NGOC THAO</v>
          </cell>
          <cell r="B77" t="str">
            <v>ABMA</v>
          </cell>
          <cell r="C77">
            <v>74</v>
          </cell>
        </row>
        <row r="78">
          <cell r="A78" t="str">
            <v>PIBOURDIN Eric</v>
          </cell>
          <cell r="B78" t="str">
            <v>ABMA</v>
          </cell>
          <cell r="C78">
            <v>75</v>
          </cell>
          <cell r="D78" t="str">
            <v>R2</v>
          </cell>
          <cell r="E78" t="str">
            <v>R1</v>
          </cell>
          <cell r="F78" t="str">
            <v>R1</v>
          </cell>
          <cell r="G78" t="str">
            <v>R1</v>
          </cell>
        </row>
        <row r="79">
          <cell r="A79" t="str">
            <v>PIVONET Françis</v>
          </cell>
          <cell r="B79" t="str">
            <v>ABASM</v>
          </cell>
          <cell r="C79">
            <v>76</v>
          </cell>
          <cell r="D79" t="str">
            <v>R2</v>
          </cell>
          <cell r="E79" t="str">
            <v>R1</v>
          </cell>
          <cell r="F79" t="str">
            <v>R1</v>
          </cell>
          <cell r="G79" t="str">
            <v>R1</v>
          </cell>
        </row>
        <row r="80">
          <cell r="A80" t="str">
            <v>PONCE Frédéric</v>
          </cell>
          <cell r="B80" t="str">
            <v>ABMA</v>
          </cell>
          <cell r="C80">
            <v>77</v>
          </cell>
          <cell r="D80" t="str">
            <v>R2</v>
          </cell>
          <cell r="E80" t="str">
            <v>R1</v>
          </cell>
          <cell r="F80" t="str">
            <v>R1</v>
          </cell>
          <cell r="G80" t="str">
            <v>R1</v>
          </cell>
        </row>
        <row r="81">
          <cell r="A81" t="str">
            <v>RAOULT Pierre-Jean</v>
          </cell>
          <cell r="B81" t="str">
            <v>ABASM</v>
          </cell>
          <cell r="C81">
            <v>78</v>
          </cell>
          <cell r="D81" t="str">
            <v>R2</v>
          </cell>
          <cell r="E81" t="str">
            <v>R1</v>
          </cell>
          <cell r="F81" t="str">
            <v>R1</v>
          </cell>
          <cell r="G81" t="str">
            <v>R1</v>
          </cell>
        </row>
        <row r="82">
          <cell r="A82" t="str">
            <v>RIEGEL Serge</v>
          </cell>
          <cell r="B82" t="str">
            <v>ABASM</v>
          </cell>
          <cell r="C82">
            <v>79</v>
          </cell>
          <cell r="D82" t="str">
            <v>N3</v>
          </cell>
          <cell r="E82" t="str">
            <v>N3</v>
          </cell>
          <cell r="F82" t="str">
            <v>N3</v>
          </cell>
          <cell r="G82" t="str">
            <v>N3</v>
          </cell>
        </row>
        <row r="83">
          <cell r="A83" t="str">
            <v>RODRIGUEZ Julien</v>
          </cell>
          <cell r="B83" t="str">
            <v>ABMA</v>
          </cell>
          <cell r="C83">
            <v>80</v>
          </cell>
          <cell r="D83" t="str">
            <v>R1</v>
          </cell>
          <cell r="E83" t="str">
            <v>R1</v>
          </cell>
          <cell r="F83" t="str">
            <v>N3</v>
          </cell>
          <cell r="G83" t="str">
            <v>R1</v>
          </cell>
        </row>
        <row r="84">
          <cell r="A84" t="str">
            <v>SAGET Xavier</v>
          </cell>
          <cell r="B84" t="str">
            <v>ABASM</v>
          </cell>
          <cell r="C84">
            <v>81</v>
          </cell>
          <cell r="D84" t="str">
            <v>R2</v>
          </cell>
          <cell r="E84" t="str">
            <v>R1</v>
          </cell>
          <cell r="F84" t="str">
            <v>N3</v>
          </cell>
          <cell r="G84" t="str">
            <v>N3</v>
          </cell>
        </row>
        <row r="85">
          <cell r="A85" t="str">
            <v>SALZENSTEIN Georges</v>
          </cell>
          <cell r="B85" t="str">
            <v>LIVRY</v>
          </cell>
          <cell r="C85">
            <v>82</v>
          </cell>
          <cell r="D85" t="str">
            <v>R2</v>
          </cell>
          <cell r="E85" t="str">
            <v>R1</v>
          </cell>
          <cell r="F85" t="str">
            <v>R1</v>
          </cell>
          <cell r="G85" t="str">
            <v>R1</v>
          </cell>
        </row>
        <row r="86">
          <cell r="A86" t="str">
            <v>SIMON Claude</v>
          </cell>
          <cell r="B86" t="str">
            <v>ABASM</v>
          </cell>
          <cell r="C86">
            <v>83</v>
          </cell>
          <cell r="D86" t="str">
            <v>N3</v>
          </cell>
          <cell r="E86" t="str">
            <v>N3</v>
          </cell>
          <cell r="F86" t="str">
            <v>N3</v>
          </cell>
          <cell r="G86" t="str">
            <v>N3</v>
          </cell>
        </row>
        <row r="87">
          <cell r="A87" t="str">
            <v>SULEM Paul</v>
          </cell>
          <cell r="B87" t="str">
            <v>ABASM</v>
          </cell>
          <cell r="C87">
            <v>84</v>
          </cell>
          <cell r="D87" t="str">
            <v>R3</v>
          </cell>
          <cell r="E87" t="str">
            <v>R1</v>
          </cell>
          <cell r="F87" t="str">
            <v>R1</v>
          </cell>
        </row>
        <row r="88">
          <cell r="A88" t="str">
            <v>TENREIRO Aristide</v>
          </cell>
          <cell r="B88" t="str">
            <v>LIVRY</v>
          </cell>
          <cell r="C88">
            <v>85</v>
          </cell>
          <cell r="E88" t="str">
            <v>R1</v>
          </cell>
          <cell r="F88" t="str">
            <v>N3</v>
          </cell>
        </row>
        <row r="89">
          <cell r="A89" t="str">
            <v>THIERRY Jean-Michel</v>
          </cell>
          <cell r="B89" t="str">
            <v>ABMA</v>
          </cell>
          <cell r="C89">
            <v>86</v>
          </cell>
          <cell r="D89" t="str">
            <v>N3</v>
          </cell>
          <cell r="E89" t="str">
            <v>N3</v>
          </cell>
          <cell r="F89" t="str">
            <v>N3</v>
          </cell>
          <cell r="G89" t="str">
            <v>N3</v>
          </cell>
        </row>
        <row r="90">
          <cell r="A90" t="str">
            <v>VASSEUR Philippe</v>
          </cell>
          <cell r="B90" t="str">
            <v>ABMA</v>
          </cell>
          <cell r="C90">
            <v>87</v>
          </cell>
          <cell r="D90" t="str">
            <v>R3</v>
          </cell>
        </row>
        <row r="91">
          <cell r="A91" t="str">
            <v>VRILLAUD FRIZZIERO CELIAN</v>
          </cell>
          <cell r="B91" t="str">
            <v>LIVRY</v>
          </cell>
          <cell r="C91">
            <v>88</v>
          </cell>
        </row>
        <row r="92">
          <cell r="A92" t="str">
            <v>WEIL JULIEN</v>
          </cell>
          <cell r="B92" t="str">
            <v>ABMA</v>
          </cell>
          <cell r="C92">
            <v>89</v>
          </cell>
        </row>
        <row r="93">
          <cell r="A93" t="str">
            <v>WEILL Denis</v>
          </cell>
          <cell r="B93" t="str">
            <v>ABASM</v>
          </cell>
          <cell r="C93">
            <v>90</v>
          </cell>
          <cell r="D93" t="str">
            <v>R2</v>
          </cell>
          <cell r="E93" t="str">
            <v>R1</v>
          </cell>
          <cell r="F93" t="str">
            <v>R1</v>
          </cell>
          <cell r="G93" t="str">
            <v>R1</v>
          </cell>
        </row>
        <row r="94">
          <cell r="A94" t="str">
            <v>Joueur 1</v>
          </cell>
        </row>
        <row r="95">
          <cell r="A95" t="str">
            <v>joueur2</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sheetData sheetId="1"/>
      <sheetData sheetId="2">
        <row r="6">
          <cell r="E6">
            <v>12</v>
          </cell>
        </row>
        <row r="9">
          <cell r="AQ9" t="b">
            <v>0</v>
          </cell>
        </row>
        <row r="10">
          <cell r="AQ10" t="b">
            <v>1</v>
          </cell>
        </row>
        <row r="11">
          <cell r="AQ11" t="b">
            <v>0</v>
          </cell>
        </row>
        <row r="12">
          <cell r="AQ12" t="b">
            <v>1</v>
          </cell>
        </row>
        <row r="13">
          <cell r="AQ13" t="b">
            <v>1</v>
          </cell>
        </row>
        <row r="14">
          <cell r="AQ14" t="b">
            <v>1</v>
          </cell>
        </row>
        <row r="15">
          <cell r="AQ15" t="b">
            <v>0</v>
          </cell>
        </row>
        <row r="16">
          <cell r="AQ16" t="b">
            <v>1</v>
          </cell>
        </row>
        <row r="17">
          <cell r="AQ17" t="b">
            <v>1</v>
          </cell>
        </row>
        <row r="18">
          <cell r="AQ18" t="b">
            <v>0</v>
          </cell>
        </row>
        <row r="19">
          <cell r="AQ19" t="b">
            <v>1</v>
          </cell>
        </row>
        <row r="20">
          <cell r="AQ20" t="b">
            <v>0</v>
          </cell>
        </row>
        <row r="21">
          <cell r="AQ21" t="b">
            <v>0</v>
          </cell>
        </row>
        <row r="22">
          <cell r="AQ22" t="b">
            <v>1</v>
          </cell>
        </row>
        <row r="23">
          <cell r="AQ23" t="b">
            <v>1</v>
          </cell>
        </row>
        <row r="24">
          <cell r="AQ24" t="b">
            <v>1</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sheetData sheetId="4"/>
      <sheetData sheetId="5">
        <row r="2">
          <cell r="A2" t="str">
            <v>ADMONT JEAN PIERRE</v>
          </cell>
          <cell r="B2" t="str">
            <v>141158E</v>
          </cell>
          <cell r="C2" t="str">
            <v>ABMA</v>
          </cell>
          <cell r="F2" t="str">
            <v>Début de saison</v>
          </cell>
        </row>
        <row r="3">
          <cell r="A3" t="str">
            <v>ALAZARD PHILIPPE</v>
          </cell>
          <cell r="B3" t="str">
            <v>012406E</v>
          </cell>
          <cell r="C3" t="str">
            <v>ABMA</v>
          </cell>
          <cell r="F3" t="str">
            <v>Après le T1</v>
          </cell>
        </row>
        <row r="4">
          <cell r="A4" t="str">
            <v>BEAUCHER ALAIN</v>
          </cell>
          <cell r="B4" t="str">
            <v>144872A</v>
          </cell>
          <cell r="C4" t="str">
            <v>LIVRY</v>
          </cell>
          <cell r="F4" t="str">
            <v>Après le T2</v>
          </cell>
        </row>
        <row r="5">
          <cell r="A5" t="str">
            <v>BOISSET JEAN PIERRE</v>
          </cell>
          <cell r="B5" t="str">
            <v>155821W</v>
          </cell>
          <cell r="C5" t="str">
            <v>ABASM</v>
          </cell>
          <cell r="F5" t="str">
            <v>Après le T3</v>
          </cell>
        </row>
        <row r="6">
          <cell r="A6" t="str">
            <v>CHAMPY PHILIPPE</v>
          </cell>
          <cell r="B6" t="str">
            <v>012774I</v>
          </cell>
          <cell r="C6" t="str">
            <v>ABASM</v>
          </cell>
        </row>
        <row r="7">
          <cell r="A7" t="str">
            <v>CHUNG HOAN TOAN</v>
          </cell>
          <cell r="B7" t="str">
            <v>160016F</v>
          </cell>
          <cell r="C7" t="str">
            <v>LIVRY</v>
          </cell>
        </row>
        <row r="8">
          <cell r="A8" t="str">
            <v>COKAL RECEP</v>
          </cell>
          <cell r="B8" t="str">
            <v>157233F</v>
          </cell>
          <cell r="C8" t="str">
            <v>ABASM</v>
          </cell>
        </row>
        <row r="9">
          <cell r="A9" t="str">
            <v>DAIRE ERIC</v>
          </cell>
          <cell r="B9" t="str">
            <v>012883N</v>
          </cell>
          <cell r="C9" t="str">
            <v>ABASM</v>
          </cell>
        </row>
        <row r="10">
          <cell r="A10" t="str">
            <v>DELALANDE CHRISTIAN</v>
          </cell>
          <cell r="B10" t="str">
            <v>129824G</v>
          </cell>
          <cell r="C10" t="str">
            <v>LIVRY</v>
          </cell>
        </row>
        <row r="11">
          <cell r="A11" t="str">
            <v>DELAPLACE EMMANUEL</v>
          </cell>
          <cell r="B11" t="str">
            <v>143224Q</v>
          </cell>
          <cell r="C11" t="str">
            <v>LIVRY</v>
          </cell>
        </row>
        <row r="12">
          <cell r="A12" t="str">
            <v>DI GIOIA SERGE</v>
          </cell>
          <cell r="B12" t="str">
            <v>103127L</v>
          </cell>
          <cell r="C12" t="str">
            <v>ABASM</v>
          </cell>
        </row>
        <row r="13">
          <cell r="A13" t="str">
            <v>DOUSSOT PIERRE</v>
          </cell>
          <cell r="B13" t="str">
            <v>013010K</v>
          </cell>
          <cell r="C13" t="str">
            <v>ABMA</v>
          </cell>
        </row>
        <row r="14">
          <cell r="A14" t="str">
            <v>DUVAL GERARD</v>
          </cell>
          <cell r="B14" t="str">
            <v>134792I</v>
          </cell>
          <cell r="C14" t="str">
            <v>LIVRY</v>
          </cell>
        </row>
        <row r="15">
          <cell r="A15" t="str">
            <v>FAVERO ALAIN</v>
          </cell>
          <cell r="B15" t="str">
            <v>113683L</v>
          </cell>
          <cell r="C15" t="str">
            <v>LIVRY</v>
          </cell>
        </row>
        <row r="16">
          <cell r="A16" t="str">
            <v>FAVIEN CHRISTIAN</v>
          </cell>
          <cell r="B16" t="str">
            <v>151437F</v>
          </cell>
          <cell r="C16" t="str">
            <v>LIVRY</v>
          </cell>
        </row>
        <row r="17">
          <cell r="A17" t="str">
            <v>FERNANDES ALVES FRANCISCO</v>
          </cell>
          <cell r="B17" t="str">
            <v>156543F</v>
          </cell>
          <cell r="C17" t="str">
            <v>ABMA</v>
          </cell>
        </row>
        <row r="18">
          <cell r="A18" t="str">
            <v>GERNEZ JEAN PHILIPPE</v>
          </cell>
          <cell r="B18" t="str">
            <v>167213D</v>
          </cell>
          <cell r="C18" t="str">
            <v>ABMA</v>
          </cell>
        </row>
        <row r="19">
          <cell r="A19" t="str">
            <v>GILLOT OLIVIER</v>
          </cell>
          <cell r="B19" t="str">
            <v>145606G</v>
          </cell>
          <cell r="C19" t="str">
            <v>ABMA</v>
          </cell>
        </row>
        <row r="20">
          <cell r="A20" t="str">
            <v>GOUVEIA VICTOR</v>
          </cell>
          <cell r="B20" t="str">
            <v>150497J</v>
          </cell>
          <cell r="C20" t="str">
            <v>LIVRY</v>
          </cell>
        </row>
        <row r="21">
          <cell r="A21" t="str">
            <v>GUERIN JACQUES</v>
          </cell>
          <cell r="B21" t="str">
            <v>108081Z</v>
          </cell>
          <cell r="C21" t="str">
            <v>ABASM</v>
          </cell>
        </row>
        <row r="22">
          <cell r="A22" t="str">
            <v>GUILLOTIN GILLES</v>
          </cell>
          <cell r="B22" t="str">
            <v>013317F</v>
          </cell>
          <cell r="C22" t="str">
            <v>ABMA</v>
          </cell>
        </row>
        <row r="23">
          <cell r="A23" t="str">
            <v>GUREWAN SURESH</v>
          </cell>
          <cell r="B23" t="str">
            <v>013325N</v>
          </cell>
          <cell r="C23" t="str">
            <v>ABMA</v>
          </cell>
        </row>
        <row r="24">
          <cell r="A24" t="str">
            <v>HANSEL GERARD</v>
          </cell>
          <cell r="B24" t="str">
            <v>013335X</v>
          </cell>
          <cell r="C24" t="str">
            <v>ABMA</v>
          </cell>
        </row>
        <row r="25">
          <cell r="A25" t="str">
            <v>HANTALA MICHEL</v>
          </cell>
          <cell r="B25" t="str">
            <v>108116I</v>
          </cell>
          <cell r="C25" t="str">
            <v>ABASM</v>
          </cell>
        </row>
        <row r="26">
          <cell r="A26" t="str">
            <v>HEINEN BERNARD</v>
          </cell>
          <cell r="B26" t="str">
            <v>155032N</v>
          </cell>
          <cell r="C26" t="str">
            <v>LIVRY</v>
          </cell>
        </row>
        <row r="27">
          <cell r="A27" t="str">
            <v>HELLAL DENIS</v>
          </cell>
          <cell r="B27" t="str">
            <v>120639Z</v>
          </cell>
          <cell r="C27" t="str">
            <v>ABASM</v>
          </cell>
        </row>
        <row r="28">
          <cell r="A28" t="str">
            <v>HENRIQUET MARC</v>
          </cell>
          <cell r="B28" t="str">
            <v>163976K</v>
          </cell>
          <cell r="C28" t="str">
            <v>ABASM</v>
          </cell>
        </row>
        <row r="29">
          <cell r="A29" t="str">
            <v>JARRETY DIDIER</v>
          </cell>
          <cell r="B29" t="str">
            <v>013399J</v>
          </cell>
          <cell r="C29" t="str">
            <v>LIVRY</v>
          </cell>
        </row>
        <row r="30">
          <cell r="A30" t="str">
            <v>KELLNER PIERRE</v>
          </cell>
          <cell r="B30" t="str">
            <v>129520O</v>
          </cell>
          <cell r="C30" t="str">
            <v>ABMA</v>
          </cell>
        </row>
        <row r="31">
          <cell r="A31" t="str">
            <v>KEREBEL ERIC</v>
          </cell>
          <cell r="B31" t="str">
            <v>013428M</v>
          </cell>
          <cell r="C31" t="str">
            <v>ABASM</v>
          </cell>
        </row>
        <row r="32">
          <cell r="A32" t="str">
            <v>L HERONDE MICHEL</v>
          </cell>
          <cell r="B32" t="str">
            <v>132888C</v>
          </cell>
          <cell r="C32" t="str">
            <v>ABMA</v>
          </cell>
        </row>
        <row r="33">
          <cell r="A33" t="str">
            <v>LE CAM FABRICE</v>
          </cell>
          <cell r="B33" t="str">
            <v>162092M</v>
          </cell>
          <cell r="C33" t="str">
            <v>ABMA</v>
          </cell>
        </row>
        <row r="34">
          <cell r="A34" t="str">
            <v>LE HUAN CUA TRAN</v>
          </cell>
          <cell r="B34" t="str">
            <v>118031R</v>
          </cell>
          <cell r="C34" t="str">
            <v>ABMA</v>
          </cell>
        </row>
        <row r="35">
          <cell r="A35" t="str">
            <v>LECLERC MICHEL</v>
          </cell>
          <cell r="B35" t="str">
            <v>013526G</v>
          </cell>
          <cell r="C35" t="str">
            <v>ABASM</v>
          </cell>
        </row>
        <row r="36">
          <cell r="A36" t="str">
            <v>LEMONIER THIERY</v>
          </cell>
          <cell r="B36" t="str">
            <v>154179L</v>
          </cell>
          <cell r="C36" t="str">
            <v>ABMA</v>
          </cell>
        </row>
        <row r="37">
          <cell r="A37" t="str">
            <v>LOURDOU GERARD</v>
          </cell>
          <cell r="B37" t="str">
            <v>013618U</v>
          </cell>
          <cell r="C37" t="str">
            <v>LIVRY</v>
          </cell>
        </row>
        <row r="38">
          <cell r="A38" t="str">
            <v>LUCAS PHILIPPE</v>
          </cell>
          <cell r="B38" t="str">
            <v>119631F</v>
          </cell>
          <cell r="C38" t="str">
            <v>ABASM</v>
          </cell>
        </row>
        <row r="39">
          <cell r="A39" t="str">
            <v>MA PHUOC BICH</v>
          </cell>
          <cell r="B39" t="str">
            <v>148333G</v>
          </cell>
          <cell r="C39" t="str">
            <v>ABMA</v>
          </cell>
        </row>
        <row r="40">
          <cell r="A40" t="str">
            <v>MALAHIEUDE CLAUDE</v>
          </cell>
          <cell r="B40" t="str">
            <v>110995B</v>
          </cell>
          <cell r="C40" t="str">
            <v>ABMA</v>
          </cell>
        </row>
        <row r="41">
          <cell r="A41" t="str">
            <v>MALASSIGNE ELFEGE</v>
          </cell>
          <cell r="B41" t="str">
            <v>147796Y</v>
          </cell>
          <cell r="C41" t="str">
            <v>ABASM</v>
          </cell>
        </row>
        <row r="42">
          <cell r="A42" t="str">
            <v>MANCY PIERRE</v>
          </cell>
          <cell r="B42" t="str">
            <v>143826U</v>
          </cell>
          <cell r="C42" t="str">
            <v>ABMA</v>
          </cell>
        </row>
        <row r="43">
          <cell r="A43" t="str">
            <v>MARIGNIER DANIEL</v>
          </cell>
          <cell r="B43" t="str">
            <v>103162U</v>
          </cell>
          <cell r="C43" t="str">
            <v>ABMA</v>
          </cell>
        </row>
        <row r="44">
          <cell r="A44" t="str">
            <v>MENDEL GILLES</v>
          </cell>
          <cell r="B44" t="str">
            <v>169536D</v>
          </cell>
          <cell r="C44" t="str">
            <v>ABMA</v>
          </cell>
        </row>
        <row r="45">
          <cell r="A45" t="str">
            <v>N GUYEN ANTOINE</v>
          </cell>
          <cell r="B45" t="str">
            <v>132895J</v>
          </cell>
          <cell r="C45" t="str">
            <v>ABMA</v>
          </cell>
        </row>
        <row r="46">
          <cell r="A46" t="str">
            <v>PALLOT DOMINIQUE</v>
          </cell>
          <cell r="B46" t="str">
            <v>136957P</v>
          </cell>
          <cell r="C46" t="str">
            <v>LIVRY</v>
          </cell>
        </row>
        <row r="47">
          <cell r="A47" t="str">
            <v>PAURON REGIS</v>
          </cell>
          <cell r="B47" t="str">
            <v>168325M</v>
          </cell>
          <cell r="C47" t="str">
            <v>ABMA</v>
          </cell>
        </row>
        <row r="48">
          <cell r="A48" t="str">
            <v>PEYROLE PHILIPPE</v>
          </cell>
          <cell r="B48" t="str">
            <v>013922M</v>
          </cell>
          <cell r="C48" t="str">
            <v>LIVRY</v>
          </cell>
        </row>
        <row r="49">
          <cell r="A49" t="str">
            <v>PHAM NGOC THAO</v>
          </cell>
          <cell r="B49" t="str">
            <v>148332F</v>
          </cell>
          <cell r="C49" t="str">
            <v>ABMA</v>
          </cell>
        </row>
        <row r="50">
          <cell r="A50" t="str">
            <v>PIBOURDIN ERIC</v>
          </cell>
          <cell r="B50" t="str">
            <v>157535J</v>
          </cell>
          <cell r="C50" t="str">
            <v>ABMA</v>
          </cell>
        </row>
        <row r="51">
          <cell r="A51" t="str">
            <v>PIVONET FRANCIS</v>
          </cell>
          <cell r="B51" t="str">
            <v>154522J</v>
          </cell>
          <cell r="C51" t="str">
            <v>ABASM</v>
          </cell>
        </row>
        <row r="52">
          <cell r="A52" t="str">
            <v>PONCE FREDERIC</v>
          </cell>
          <cell r="B52" t="str">
            <v>154178K</v>
          </cell>
          <cell r="C52" t="str">
            <v>ABMA</v>
          </cell>
        </row>
        <row r="53">
          <cell r="A53" t="str">
            <v>RAOULT PIERRE JEAN</v>
          </cell>
          <cell r="B53" t="str">
            <v>109291N</v>
          </cell>
          <cell r="C53" t="str">
            <v>ABASM</v>
          </cell>
        </row>
        <row r="54">
          <cell r="A54" t="str">
            <v>RIEGEL SERGE</v>
          </cell>
          <cell r="B54" t="str">
            <v>010178M</v>
          </cell>
          <cell r="C54" t="str">
            <v>ABASM</v>
          </cell>
        </row>
        <row r="55">
          <cell r="A55" t="str">
            <v>SAGET XAVIER</v>
          </cell>
          <cell r="B55" t="str">
            <v>159467J</v>
          </cell>
          <cell r="C55" t="str">
            <v>ABASM</v>
          </cell>
        </row>
        <row r="56">
          <cell r="A56" t="str">
            <v>SALZENSTEIN GEORGES</v>
          </cell>
          <cell r="B56" t="str">
            <v>111888K</v>
          </cell>
          <cell r="C56" t="str">
            <v>LIVRY</v>
          </cell>
        </row>
        <row r="57">
          <cell r="A57" t="str">
            <v>SIMON CLAUDE</v>
          </cell>
          <cell r="B57" t="str">
            <v>137385B</v>
          </cell>
          <cell r="C57" t="str">
            <v>ABASM</v>
          </cell>
        </row>
        <row r="58">
          <cell r="A58" t="str">
            <v>TENREIRO ARISTIDE</v>
          </cell>
          <cell r="B58" t="str">
            <v>014225D</v>
          </cell>
          <cell r="C58" t="str">
            <v>LIVRY</v>
          </cell>
        </row>
        <row r="59">
          <cell r="A59" t="str">
            <v>THIERRY JEAN MICHEL</v>
          </cell>
          <cell r="B59" t="str">
            <v>014238Q</v>
          </cell>
          <cell r="C59" t="str">
            <v>ABMA</v>
          </cell>
        </row>
        <row r="60">
          <cell r="A60" t="str">
            <v>WEILL DENIS</v>
          </cell>
          <cell r="B60" t="str">
            <v>168882S</v>
          </cell>
          <cell r="C60" t="str">
            <v>ABASM</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CCB4-210C-494A-82E4-BE754EB8D1C8}">
  <sheetPr>
    <pageSetUpPr fitToPage="1"/>
  </sheetPr>
  <dimension ref="A2:EB163"/>
  <sheetViews>
    <sheetView tabSelected="1" topLeftCell="A4" zoomScaleNormal="100" workbookViewId="0">
      <selection activeCell="A17" sqref="A17:IV24"/>
    </sheetView>
  </sheetViews>
  <sheetFormatPr baseColWidth="10" defaultColWidth="10.6640625" defaultRowHeight="15.6" outlineLevelCol="1" x14ac:dyDescent="0.3"/>
  <cols>
    <col min="1" max="1" width="10.33203125" style="1" bestFit="1" customWidth="1"/>
    <col min="2" max="2" width="28.33203125" style="1" hidden="1" customWidth="1" outlineLevel="1"/>
    <col min="3" max="3" width="18.6640625" style="169" bestFit="1" customWidth="1" collapsed="1"/>
    <col min="4" max="4" width="25.5546875" style="169" bestFit="1" customWidth="1"/>
    <col min="5" max="5" width="12.33203125" style="1" customWidth="1"/>
    <col min="6" max="6" width="9.88671875" style="1" hidden="1" customWidth="1" outlineLevel="1"/>
    <col min="7" max="7" width="10.44140625" style="1" hidden="1" customWidth="1" outlineLevel="1"/>
    <col min="8" max="8" width="3.6640625" style="1" hidden="1" customWidth="1" outlineLevel="1"/>
    <col min="9" max="9" width="8.33203125" style="1" hidden="1" customWidth="1" outlineLevel="1"/>
    <col min="10" max="10" width="15.6640625" style="1" hidden="1" customWidth="1" outlineLevel="1"/>
    <col min="11" max="11" width="12.44140625" style="2" customWidth="1" collapsed="1"/>
    <col min="12" max="12" width="9" style="2" customWidth="1" outlineLevel="1"/>
    <col min="13" max="13" width="10.33203125" style="2" customWidth="1" outlineLevel="1"/>
    <col min="14" max="14" width="12.88671875" style="170" customWidth="1" outlineLevel="1"/>
    <col min="15" max="15" width="12.109375" style="2" customWidth="1" outlineLevel="1"/>
    <col min="16" max="16" width="12.6640625" style="2" customWidth="1"/>
    <col min="17" max="17" width="15.88671875" style="2" customWidth="1"/>
    <col min="18" max="18" width="15.6640625" style="170" customWidth="1" outlineLevel="1"/>
    <col min="19" max="19" width="19" style="2" customWidth="1" outlineLevel="1"/>
    <col min="20" max="20" width="12.33203125" style="2" customWidth="1" outlineLevel="1"/>
    <col min="21" max="21" width="15.88671875" style="2" customWidth="1" outlineLevel="1"/>
    <col min="22" max="22" width="15.6640625" style="170" customWidth="1"/>
    <col min="23" max="23" width="16.88671875" style="1" customWidth="1"/>
    <col min="24" max="24" width="16.88671875" style="170" hidden="1" customWidth="1" outlineLevel="1"/>
    <col min="25" max="27" width="10.6640625" style="1" hidden="1" customWidth="1" outlineLevel="1"/>
    <col min="28" max="28" width="10.6640625" style="1" customWidth="1" collapsed="1"/>
    <col min="29" max="32" width="10.6640625" style="1"/>
    <col min="33" max="33" width="0" style="1" hidden="1" customWidth="1"/>
    <col min="34" max="256" width="10.6640625" style="1"/>
    <col min="257" max="257" width="10.33203125" style="1" bestFit="1" customWidth="1"/>
    <col min="258" max="258" width="0" style="1" hidden="1" customWidth="1"/>
    <col min="259" max="259" width="18.6640625" style="1" bestFit="1" customWidth="1"/>
    <col min="260" max="260" width="25.5546875" style="1" bestFit="1" customWidth="1"/>
    <col min="261" max="261" width="12.33203125" style="1" customWidth="1"/>
    <col min="262" max="266" width="0" style="1" hidden="1" customWidth="1"/>
    <col min="267" max="267" width="12.44140625" style="1" customWidth="1"/>
    <col min="268" max="268" width="9" style="1" customWidth="1"/>
    <col min="269" max="269" width="10.33203125" style="1" customWidth="1"/>
    <col min="270" max="270" width="12.88671875" style="1" customWidth="1"/>
    <col min="271" max="271" width="12.109375" style="1" customWidth="1"/>
    <col min="272" max="272" width="12.6640625" style="1" customWidth="1"/>
    <col min="273" max="273" width="15.88671875" style="1" customWidth="1"/>
    <col min="274" max="274" width="15.6640625" style="1" customWidth="1"/>
    <col min="275" max="275" width="19" style="1" customWidth="1"/>
    <col min="276" max="276" width="12.33203125" style="1" customWidth="1"/>
    <col min="277" max="277" width="15.88671875" style="1" customWidth="1"/>
    <col min="278" max="278" width="15.6640625" style="1" customWidth="1"/>
    <col min="279" max="279" width="16.88671875" style="1" customWidth="1"/>
    <col min="280" max="283" width="0" style="1" hidden="1" customWidth="1"/>
    <col min="284" max="288" width="10.6640625" style="1"/>
    <col min="289" max="289" width="0" style="1" hidden="1" customWidth="1"/>
    <col min="290" max="512" width="10.6640625" style="1"/>
    <col min="513" max="513" width="10.33203125" style="1" bestFit="1" customWidth="1"/>
    <col min="514" max="514" width="0" style="1" hidden="1" customWidth="1"/>
    <col min="515" max="515" width="18.6640625" style="1" bestFit="1" customWidth="1"/>
    <col min="516" max="516" width="25.5546875" style="1" bestFit="1" customWidth="1"/>
    <col min="517" max="517" width="12.33203125" style="1" customWidth="1"/>
    <col min="518" max="522" width="0" style="1" hidden="1" customWidth="1"/>
    <col min="523" max="523" width="12.44140625" style="1" customWidth="1"/>
    <col min="524" max="524" width="9" style="1" customWidth="1"/>
    <col min="525" max="525" width="10.33203125" style="1" customWidth="1"/>
    <col min="526" max="526" width="12.88671875" style="1" customWidth="1"/>
    <col min="527" max="527" width="12.109375" style="1" customWidth="1"/>
    <col min="528" max="528" width="12.6640625" style="1" customWidth="1"/>
    <col min="529" max="529" width="15.88671875" style="1" customWidth="1"/>
    <col min="530" max="530" width="15.6640625" style="1" customWidth="1"/>
    <col min="531" max="531" width="19" style="1" customWidth="1"/>
    <col min="532" max="532" width="12.33203125" style="1" customWidth="1"/>
    <col min="533" max="533" width="15.88671875" style="1" customWidth="1"/>
    <col min="534" max="534" width="15.6640625" style="1" customWidth="1"/>
    <col min="535" max="535" width="16.88671875" style="1" customWidth="1"/>
    <col min="536" max="539" width="0" style="1" hidden="1" customWidth="1"/>
    <col min="540" max="544" width="10.6640625" style="1"/>
    <col min="545" max="545" width="0" style="1" hidden="1" customWidth="1"/>
    <col min="546" max="768" width="10.6640625" style="1"/>
    <col min="769" max="769" width="10.33203125" style="1" bestFit="1" customWidth="1"/>
    <col min="770" max="770" width="0" style="1" hidden="1" customWidth="1"/>
    <col min="771" max="771" width="18.6640625" style="1" bestFit="1" customWidth="1"/>
    <col min="772" max="772" width="25.5546875" style="1" bestFit="1" customWidth="1"/>
    <col min="773" max="773" width="12.33203125" style="1" customWidth="1"/>
    <col min="774" max="778" width="0" style="1" hidden="1" customWidth="1"/>
    <col min="779" max="779" width="12.44140625" style="1" customWidth="1"/>
    <col min="780" max="780" width="9" style="1" customWidth="1"/>
    <col min="781" max="781" width="10.33203125" style="1" customWidth="1"/>
    <col min="782" max="782" width="12.88671875" style="1" customWidth="1"/>
    <col min="783" max="783" width="12.109375" style="1" customWidth="1"/>
    <col min="784" max="784" width="12.6640625" style="1" customWidth="1"/>
    <col min="785" max="785" width="15.88671875" style="1" customWidth="1"/>
    <col min="786" max="786" width="15.6640625" style="1" customWidth="1"/>
    <col min="787" max="787" width="19" style="1" customWidth="1"/>
    <col min="788" max="788" width="12.33203125" style="1" customWidth="1"/>
    <col min="789" max="789" width="15.88671875" style="1" customWidth="1"/>
    <col min="790" max="790" width="15.6640625" style="1" customWidth="1"/>
    <col min="791" max="791" width="16.88671875" style="1" customWidth="1"/>
    <col min="792" max="795" width="0" style="1" hidden="1" customWidth="1"/>
    <col min="796" max="800" width="10.6640625" style="1"/>
    <col min="801" max="801" width="0" style="1" hidden="1" customWidth="1"/>
    <col min="802" max="1024" width="10.6640625" style="1"/>
    <col min="1025" max="1025" width="10.33203125" style="1" bestFit="1" customWidth="1"/>
    <col min="1026" max="1026" width="0" style="1" hidden="1" customWidth="1"/>
    <col min="1027" max="1027" width="18.6640625" style="1" bestFit="1" customWidth="1"/>
    <col min="1028" max="1028" width="25.5546875" style="1" bestFit="1" customWidth="1"/>
    <col min="1029" max="1029" width="12.33203125" style="1" customWidth="1"/>
    <col min="1030" max="1034" width="0" style="1" hidden="1" customWidth="1"/>
    <col min="1035" max="1035" width="12.44140625" style="1" customWidth="1"/>
    <col min="1036" max="1036" width="9" style="1" customWidth="1"/>
    <col min="1037" max="1037" width="10.33203125" style="1" customWidth="1"/>
    <col min="1038" max="1038" width="12.88671875" style="1" customWidth="1"/>
    <col min="1039" max="1039" width="12.109375" style="1" customWidth="1"/>
    <col min="1040" max="1040" width="12.6640625" style="1" customWidth="1"/>
    <col min="1041" max="1041" width="15.88671875" style="1" customWidth="1"/>
    <col min="1042" max="1042" width="15.6640625" style="1" customWidth="1"/>
    <col min="1043" max="1043" width="19" style="1" customWidth="1"/>
    <col min="1044" max="1044" width="12.33203125" style="1" customWidth="1"/>
    <col min="1045" max="1045" width="15.88671875" style="1" customWidth="1"/>
    <col min="1046" max="1046" width="15.6640625" style="1" customWidth="1"/>
    <col min="1047" max="1047" width="16.88671875" style="1" customWidth="1"/>
    <col min="1048" max="1051" width="0" style="1" hidden="1" customWidth="1"/>
    <col min="1052" max="1056" width="10.6640625" style="1"/>
    <col min="1057" max="1057" width="0" style="1" hidden="1" customWidth="1"/>
    <col min="1058" max="1280" width="10.6640625" style="1"/>
    <col min="1281" max="1281" width="10.33203125" style="1" bestFit="1" customWidth="1"/>
    <col min="1282" max="1282" width="0" style="1" hidden="1" customWidth="1"/>
    <col min="1283" max="1283" width="18.6640625" style="1" bestFit="1" customWidth="1"/>
    <col min="1284" max="1284" width="25.5546875" style="1" bestFit="1" customWidth="1"/>
    <col min="1285" max="1285" width="12.33203125" style="1" customWidth="1"/>
    <col min="1286" max="1290" width="0" style="1" hidden="1" customWidth="1"/>
    <col min="1291" max="1291" width="12.44140625" style="1" customWidth="1"/>
    <col min="1292" max="1292" width="9" style="1" customWidth="1"/>
    <col min="1293" max="1293" width="10.33203125" style="1" customWidth="1"/>
    <col min="1294" max="1294" width="12.88671875" style="1" customWidth="1"/>
    <col min="1295" max="1295" width="12.109375" style="1" customWidth="1"/>
    <col min="1296" max="1296" width="12.6640625" style="1" customWidth="1"/>
    <col min="1297" max="1297" width="15.88671875" style="1" customWidth="1"/>
    <col min="1298" max="1298" width="15.6640625" style="1" customWidth="1"/>
    <col min="1299" max="1299" width="19" style="1" customWidth="1"/>
    <col min="1300" max="1300" width="12.33203125" style="1" customWidth="1"/>
    <col min="1301" max="1301" width="15.88671875" style="1" customWidth="1"/>
    <col min="1302" max="1302" width="15.6640625" style="1" customWidth="1"/>
    <col min="1303" max="1303" width="16.88671875" style="1" customWidth="1"/>
    <col min="1304" max="1307" width="0" style="1" hidden="1" customWidth="1"/>
    <col min="1308" max="1312" width="10.6640625" style="1"/>
    <col min="1313" max="1313" width="0" style="1" hidden="1" customWidth="1"/>
    <col min="1314" max="1536" width="10.6640625" style="1"/>
    <col min="1537" max="1537" width="10.33203125" style="1" bestFit="1" customWidth="1"/>
    <col min="1538" max="1538" width="0" style="1" hidden="1" customWidth="1"/>
    <col min="1539" max="1539" width="18.6640625" style="1" bestFit="1" customWidth="1"/>
    <col min="1540" max="1540" width="25.5546875" style="1" bestFit="1" customWidth="1"/>
    <col min="1541" max="1541" width="12.33203125" style="1" customWidth="1"/>
    <col min="1542" max="1546" width="0" style="1" hidden="1" customWidth="1"/>
    <col min="1547" max="1547" width="12.44140625" style="1" customWidth="1"/>
    <col min="1548" max="1548" width="9" style="1" customWidth="1"/>
    <col min="1549" max="1549" width="10.33203125" style="1" customWidth="1"/>
    <col min="1550" max="1550" width="12.88671875" style="1" customWidth="1"/>
    <col min="1551" max="1551" width="12.109375" style="1" customWidth="1"/>
    <col min="1552" max="1552" width="12.6640625" style="1" customWidth="1"/>
    <col min="1553" max="1553" width="15.88671875" style="1" customWidth="1"/>
    <col min="1554" max="1554" width="15.6640625" style="1" customWidth="1"/>
    <col min="1555" max="1555" width="19" style="1" customWidth="1"/>
    <col min="1556" max="1556" width="12.33203125" style="1" customWidth="1"/>
    <col min="1557" max="1557" width="15.88671875" style="1" customWidth="1"/>
    <col min="1558" max="1558" width="15.6640625" style="1" customWidth="1"/>
    <col min="1559" max="1559" width="16.88671875" style="1" customWidth="1"/>
    <col min="1560" max="1563" width="0" style="1" hidden="1" customWidth="1"/>
    <col min="1564" max="1568" width="10.6640625" style="1"/>
    <col min="1569" max="1569" width="0" style="1" hidden="1" customWidth="1"/>
    <col min="1570" max="1792" width="10.6640625" style="1"/>
    <col min="1793" max="1793" width="10.33203125" style="1" bestFit="1" customWidth="1"/>
    <col min="1794" max="1794" width="0" style="1" hidden="1" customWidth="1"/>
    <col min="1795" max="1795" width="18.6640625" style="1" bestFit="1" customWidth="1"/>
    <col min="1796" max="1796" width="25.5546875" style="1" bestFit="1" customWidth="1"/>
    <col min="1797" max="1797" width="12.33203125" style="1" customWidth="1"/>
    <col min="1798" max="1802" width="0" style="1" hidden="1" customWidth="1"/>
    <col min="1803" max="1803" width="12.44140625" style="1" customWidth="1"/>
    <col min="1804" max="1804" width="9" style="1" customWidth="1"/>
    <col min="1805" max="1805" width="10.33203125" style="1" customWidth="1"/>
    <col min="1806" max="1806" width="12.88671875" style="1" customWidth="1"/>
    <col min="1807" max="1807" width="12.109375" style="1" customWidth="1"/>
    <col min="1808" max="1808" width="12.6640625" style="1" customWidth="1"/>
    <col min="1809" max="1809" width="15.88671875" style="1" customWidth="1"/>
    <col min="1810" max="1810" width="15.6640625" style="1" customWidth="1"/>
    <col min="1811" max="1811" width="19" style="1" customWidth="1"/>
    <col min="1812" max="1812" width="12.33203125" style="1" customWidth="1"/>
    <col min="1813" max="1813" width="15.88671875" style="1" customWidth="1"/>
    <col min="1814" max="1814" width="15.6640625" style="1" customWidth="1"/>
    <col min="1815" max="1815" width="16.88671875" style="1" customWidth="1"/>
    <col min="1816" max="1819" width="0" style="1" hidden="1" customWidth="1"/>
    <col min="1820" max="1824" width="10.6640625" style="1"/>
    <col min="1825" max="1825" width="0" style="1" hidden="1" customWidth="1"/>
    <col min="1826" max="2048" width="10.6640625" style="1"/>
    <col min="2049" max="2049" width="10.33203125" style="1" bestFit="1" customWidth="1"/>
    <col min="2050" max="2050" width="0" style="1" hidden="1" customWidth="1"/>
    <col min="2051" max="2051" width="18.6640625" style="1" bestFit="1" customWidth="1"/>
    <col min="2052" max="2052" width="25.5546875" style="1" bestFit="1" customWidth="1"/>
    <col min="2053" max="2053" width="12.33203125" style="1" customWidth="1"/>
    <col min="2054" max="2058" width="0" style="1" hidden="1" customWidth="1"/>
    <col min="2059" max="2059" width="12.44140625" style="1" customWidth="1"/>
    <col min="2060" max="2060" width="9" style="1" customWidth="1"/>
    <col min="2061" max="2061" width="10.33203125" style="1" customWidth="1"/>
    <col min="2062" max="2062" width="12.88671875" style="1" customWidth="1"/>
    <col min="2063" max="2063" width="12.109375" style="1" customWidth="1"/>
    <col min="2064" max="2064" width="12.6640625" style="1" customWidth="1"/>
    <col min="2065" max="2065" width="15.88671875" style="1" customWidth="1"/>
    <col min="2066" max="2066" width="15.6640625" style="1" customWidth="1"/>
    <col min="2067" max="2067" width="19" style="1" customWidth="1"/>
    <col min="2068" max="2068" width="12.33203125" style="1" customWidth="1"/>
    <col min="2069" max="2069" width="15.88671875" style="1" customWidth="1"/>
    <col min="2070" max="2070" width="15.6640625" style="1" customWidth="1"/>
    <col min="2071" max="2071" width="16.88671875" style="1" customWidth="1"/>
    <col min="2072" max="2075" width="0" style="1" hidden="1" customWidth="1"/>
    <col min="2076" max="2080" width="10.6640625" style="1"/>
    <col min="2081" max="2081" width="0" style="1" hidden="1" customWidth="1"/>
    <col min="2082" max="2304" width="10.6640625" style="1"/>
    <col min="2305" max="2305" width="10.33203125" style="1" bestFit="1" customWidth="1"/>
    <col min="2306" max="2306" width="0" style="1" hidden="1" customWidth="1"/>
    <col min="2307" max="2307" width="18.6640625" style="1" bestFit="1" customWidth="1"/>
    <col min="2308" max="2308" width="25.5546875" style="1" bestFit="1" customWidth="1"/>
    <col min="2309" max="2309" width="12.33203125" style="1" customWidth="1"/>
    <col min="2310" max="2314" width="0" style="1" hidden="1" customWidth="1"/>
    <col min="2315" max="2315" width="12.44140625" style="1" customWidth="1"/>
    <col min="2316" max="2316" width="9" style="1" customWidth="1"/>
    <col min="2317" max="2317" width="10.33203125" style="1" customWidth="1"/>
    <col min="2318" max="2318" width="12.88671875" style="1" customWidth="1"/>
    <col min="2319" max="2319" width="12.109375" style="1" customWidth="1"/>
    <col min="2320" max="2320" width="12.6640625" style="1" customWidth="1"/>
    <col min="2321" max="2321" width="15.88671875" style="1" customWidth="1"/>
    <col min="2322" max="2322" width="15.6640625" style="1" customWidth="1"/>
    <col min="2323" max="2323" width="19" style="1" customWidth="1"/>
    <col min="2324" max="2324" width="12.33203125" style="1" customWidth="1"/>
    <col min="2325" max="2325" width="15.88671875" style="1" customWidth="1"/>
    <col min="2326" max="2326" width="15.6640625" style="1" customWidth="1"/>
    <col min="2327" max="2327" width="16.88671875" style="1" customWidth="1"/>
    <col min="2328" max="2331" width="0" style="1" hidden="1" customWidth="1"/>
    <col min="2332" max="2336" width="10.6640625" style="1"/>
    <col min="2337" max="2337" width="0" style="1" hidden="1" customWidth="1"/>
    <col min="2338" max="2560" width="10.6640625" style="1"/>
    <col min="2561" max="2561" width="10.33203125" style="1" bestFit="1" customWidth="1"/>
    <col min="2562" max="2562" width="0" style="1" hidden="1" customWidth="1"/>
    <col min="2563" max="2563" width="18.6640625" style="1" bestFit="1" customWidth="1"/>
    <col min="2564" max="2564" width="25.5546875" style="1" bestFit="1" customWidth="1"/>
    <col min="2565" max="2565" width="12.33203125" style="1" customWidth="1"/>
    <col min="2566" max="2570" width="0" style="1" hidden="1" customWidth="1"/>
    <col min="2571" max="2571" width="12.44140625" style="1" customWidth="1"/>
    <col min="2572" max="2572" width="9" style="1" customWidth="1"/>
    <col min="2573" max="2573" width="10.33203125" style="1" customWidth="1"/>
    <col min="2574" max="2574" width="12.88671875" style="1" customWidth="1"/>
    <col min="2575" max="2575" width="12.109375" style="1" customWidth="1"/>
    <col min="2576" max="2576" width="12.6640625" style="1" customWidth="1"/>
    <col min="2577" max="2577" width="15.88671875" style="1" customWidth="1"/>
    <col min="2578" max="2578" width="15.6640625" style="1" customWidth="1"/>
    <col min="2579" max="2579" width="19" style="1" customWidth="1"/>
    <col min="2580" max="2580" width="12.33203125" style="1" customWidth="1"/>
    <col min="2581" max="2581" width="15.88671875" style="1" customWidth="1"/>
    <col min="2582" max="2582" width="15.6640625" style="1" customWidth="1"/>
    <col min="2583" max="2583" width="16.88671875" style="1" customWidth="1"/>
    <col min="2584" max="2587" width="0" style="1" hidden="1" customWidth="1"/>
    <col min="2588" max="2592" width="10.6640625" style="1"/>
    <col min="2593" max="2593" width="0" style="1" hidden="1" customWidth="1"/>
    <col min="2594" max="2816" width="10.6640625" style="1"/>
    <col min="2817" max="2817" width="10.33203125" style="1" bestFit="1" customWidth="1"/>
    <col min="2818" max="2818" width="0" style="1" hidden="1" customWidth="1"/>
    <col min="2819" max="2819" width="18.6640625" style="1" bestFit="1" customWidth="1"/>
    <col min="2820" max="2820" width="25.5546875" style="1" bestFit="1" customWidth="1"/>
    <col min="2821" max="2821" width="12.33203125" style="1" customWidth="1"/>
    <col min="2822" max="2826" width="0" style="1" hidden="1" customWidth="1"/>
    <col min="2827" max="2827" width="12.44140625" style="1" customWidth="1"/>
    <col min="2828" max="2828" width="9" style="1" customWidth="1"/>
    <col min="2829" max="2829" width="10.33203125" style="1" customWidth="1"/>
    <col min="2830" max="2830" width="12.88671875" style="1" customWidth="1"/>
    <col min="2831" max="2831" width="12.109375" style="1" customWidth="1"/>
    <col min="2832" max="2832" width="12.6640625" style="1" customWidth="1"/>
    <col min="2833" max="2833" width="15.88671875" style="1" customWidth="1"/>
    <col min="2834" max="2834" width="15.6640625" style="1" customWidth="1"/>
    <col min="2835" max="2835" width="19" style="1" customWidth="1"/>
    <col min="2836" max="2836" width="12.33203125" style="1" customWidth="1"/>
    <col min="2837" max="2837" width="15.88671875" style="1" customWidth="1"/>
    <col min="2838" max="2838" width="15.6640625" style="1" customWidth="1"/>
    <col min="2839" max="2839" width="16.88671875" style="1" customWidth="1"/>
    <col min="2840" max="2843" width="0" style="1" hidden="1" customWidth="1"/>
    <col min="2844" max="2848" width="10.6640625" style="1"/>
    <col min="2849" max="2849" width="0" style="1" hidden="1" customWidth="1"/>
    <col min="2850" max="3072" width="10.6640625" style="1"/>
    <col min="3073" max="3073" width="10.33203125" style="1" bestFit="1" customWidth="1"/>
    <col min="3074" max="3074" width="0" style="1" hidden="1" customWidth="1"/>
    <col min="3075" max="3075" width="18.6640625" style="1" bestFit="1" customWidth="1"/>
    <col min="3076" max="3076" width="25.5546875" style="1" bestFit="1" customWidth="1"/>
    <col min="3077" max="3077" width="12.33203125" style="1" customWidth="1"/>
    <col min="3078" max="3082" width="0" style="1" hidden="1" customWidth="1"/>
    <col min="3083" max="3083" width="12.44140625" style="1" customWidth="1"/>
    <col min="3084" max="3084" width="9" style="1" customWidth="1"/>
    <col min="3085" max="3085" width="10.33203125" style="1" customWidth="1"/>
    <col min="3086" max="3086" width="12.88671875" style="1" customWidth="1"/>
    <col min="3087" max="3087" width="12.109375" style="1" customWidth="1"/>
    <col min="3088" max="3088" width="12.6640625" style="1" customWidth="1"/>
    <col min="3089" max="3089" width="15.88671875" style="1" customWidth="1"/>
    <col min="3090" max="3090" width="15.6640625" style="1" customWidth="1"/>
    <col min="3091" max="3091" width="19" style="1" customWidth="1"/>
    <col min="3092" max="3092" width="12.33203125" style="1" customWidth="1"/>
    <col min="3093" max="3093" width="15.88671875" style="1" customWidth="1"/>
    <col min="3094" max="3094" width="15.6640625" style="1" customWidth="1"/>
    <col min="3095" max="3095" width="16.88671875" style="1" customWidth="1"/>
    <col min="3096" max="3099" width="0" style="1" hidden="1" customWidth="1"/>
    <col min="3100" max="3104" width="10.6640625" style="1"/>
    <col min="3105" max="3105" width="0" style="1" hidden="1" customWidth="1"/>
    <col min="3106" max="3328" width="10.6640625" style="1"/>
    <col min="3329" max="3329" width="10.33203125" style="1" bestFit="1" customWidth="1"/>
    <col min="3330" max="3330" width="0" style="1" hidden="1" customWidth="1"/>
    <col min="3331" max="3331" width="18.6640625" style="1" bestFit="1" customWidth="1"/>
    <col min="3332" max="3332" width="25.5546875" style="1" bestFit="1" customWidth="1"/>
    <col min="3333" max="3333" width="12.33203125" style="1" customWidth="1"/>
    <col min="3334" max="3338" width="0" style="1" hidden="1" customWidth="1"/>
    <col min="3339" max="3339" width="12.44140625" style="1" customWidth="1"/>
    <col min="3340" max="3340" width="9" style="1" customWidth="1"/>
    <col min="3341" max="3341" width="10.33203125" style="1" customWidth="1"/>
    <col min="3342" max="3342" width="12.88671875" style="1" customWidth="1"/>
    <col min="3343" max="3343" width="12.109375" style="1" customWidth="1"/>
    <col min="3344" max="3344" width="12.6640625" style="1" customWidth="1"/>
    <col min="3345" max="3345" width="15.88671875" style="1" customWidth="1"/>
    <col min="3346" max="3346" width="15.6640625" style="1" customWidth="1"/>
    <col min="3347" max="3347" width="19" style="1" customWidth="1"/>
    <col min="3348" max="3348" width="12.33203125" style="1" customWidth="1"/>
    <col min="3349" max="3349" width="15.88671875" style="1" customWidth="1"/>
    <col min="3350" max="3350" width="15.6640625" style="1" customWidth="1"/>
    <col min="3351" max="3351" width="16.88671875" style="1" customWidth="1"/>
    <col min="3352" max="3355" width="0" style="1" hidden="1" customWidth="1"/>
    <col min="3356" max="3360" width="10.6640625" style="1"/>
    <col min="3361" max="3361" width="0" style="1" hidden="1" customWidth="1"/>
    <col min="3362" max="3584" width="10.6640625" style="1"/>
    <col min="3585" max="3585" width="10.33203125" style="1" bestFit="1" customWidth="1"/>
    <col min="3586" max="3586" width="0" style="1" hidden="1" customWidth="1"/>
    <col min="3587" max="3587" width="18.6640625" style="1" bestFit="1" customWidth="1"/>
    <col min="3588" max="3588" width="25.5546875" style="1" bestFit="1" customWidth="1"/>
    <col min="3589" max="3589" width="12.33203125" style="1" customWidth="1"/>
    <col min="3590" max="3594" width="0" style="1" hidden="1" customWidth="1"/>
    <col min="3595" max="3595" width="12.44140625" style="1" customWidth="1"/>
    <col min="3596" max="3596" width="9" style="1" customWidth="1"/>
    <col min="3597" max="3597" width="10.33203125" style="1" customWidth="1"/>
    <col min="3598" max="3598" width="12.88671875" style="1" customWidth="1"/>
    <col min="3599" max="3599" width="12.109375" style="1" customWidth="1"/>
    <col min="3600" max="3600" width="12.6640625" style="1" customWidth="1"/>
    <col min="3601" max="3601" width="15.88671875" style="1" customWidth="1"/>
    <col min="3602" max="3602" width="15.6640625" style="1" customWidth="1"/>
    <col min="3603" max="3603" width="19" style="1" customWidth="1"/>
    <col min="3604" max="3604" width="12.33203125" style="1" customWidth="1"/>
    <col min="3605" max="3605" width="15.88671875" style="1" customWidth="1"/>
    <col min="3606" max="3606" width="15.6640625" style="1" customWidth="1"/>
    <col min="3607" max="3607" width="16.88671875" style="1" customWidth="1"/>
    <col min="3608" max="3611" width="0" style="1" hidden="1" customWidth="1"/>
    <col min="3612" max="3616" width="10.6640625" style="1"/>
    <col min="3617" max="3617" width="0" style="1" hidden="1" customWidth="1"/>
    <col min="3618" max="3840" width="10.6640625" style="1"/>
    <col min="3841" max="3841" width="10.33203125" style="1" bestFit="1" customWidth="1"/>
    <col min="3842" max="3842" width="0" style="1" hidden="1" customWidth="1"/>
    <col min="3843" max="3843" width="18.6640625" style="1" bestFit="1" customWidth="1"/>
    <col min="3844" max="3844" width="25.5546875" style="1" bestFit="1" customWidth="1"/>
    <col min="3845" max="3845" width="12.33203125" style="1" customWidth="1"/>
    <col min="3846" max="3850" width="0" style="1" hidden="1" customWidth="1"/>
    <col min="3851" max="3851" width="12.44140625" style="1" customWidth="1"/>
    <col min="3852" max="3852" width="9" style="1" customWidth="1"/>
    <col min="3853" max="3853" width="10.33203125" style="1" customWidth="1"/>
    <col min="3854" max="3854" width="12.88671875" style="1" customWidth="1"/>
    <col min="3855" max="3855" width="12.109375" style="1" customWidth="1"/>
    <col min="3856" max="3856" width="12.6640625" style="1" customWidth="1"/>
    <col min="3857" max="3857" width="15.88671875" style="1" customWidth="1"/>
    <col min="3858" max="3858" width="15.6640625" style="1" customWidth="1"/>
    <col min="3859" max="3859" width="19" style="1" customWidth="1"/>
    <col min="3860" max="3860" width="12.33203125" style="1" customWidth="1"/>
    <col min="3861" max="3861" width="15.88671875" style="1" customWidth="1"/>
    <col min="3862" max="3862" width="15.6640625" style="1" customWidth="1"/>
    <col min="3863" max="3863" width="16.88671875" style="1" customWidth="1"/>
    <col min="3864" max="3867" width="0" style="1" hidden="1" customWidth="1"/>
    <col min="3868" max="3872" width="10.6640625" style="1"/>
    <col min="3873" max="3873" width="0" style="1" hidden="1" customWidth="1"/>
    <col min="3874" max="4096" width="10.6640625" style="1"/>
    <col min="4097" max="4097" width="10.33203125" style="1" bestFit="1" customWidth="1"/>
    <col min="4098" max="4098" width="0" style="1" hidden="1" customWidth="1"/>
    <col min="4099" max="4099" width="18.6640625" style="1" bestFit="1" customWidth="1"/>
    <col min="4100" max="4100" width="25.5546875" style="1" bestFit="1" customWidth="1"/>
    <col min="4101" max="4101" width="12.33203125" style="1" customWidth="1"/>
    <col min="4102" max="4106" width="0" style="1" hidden="1" customWidth="1"/>
    <col min="4107" max="4107" width="12.44140625" style="1" customWidth="1"/>
    <col min="4108" max="4108" width="9" style="1" customWidth="1"/>
    <col min="4109" max="4109" width="10.33203125" style="1" customWidth="1"/>
    <col min="4110" max="4110" width="12.88671875" style="1" customWidth="1"/>
    <col min="4111" max="4111" width="12.109375" style="1" customWidth="1"/>
    <col min="4112" max="4112" width="12.6640625" style="1" customWidth="1"/>
    <col min="4113" max="4113" width="15.88671875" style="1" customWidth="1"/>
    <col min="4114" max="4114" width="15.6640625" style="1" customWidth="1"/>
    <col min="4115" max="4115" width="19" style="1" customWidth="1"/>
    <col min="4116" max="4116" width="12.33203125" style="1" customWidth="1"/>
    <col min="4117" max="4117" width="15.88671875" style="1" customWidth="1"/>
    <col min="4118" max="4118" width="15.6640625" style="1" customWidth="1"/>
    <col min="4119" max="4119" width="16.88671875" style="1" customWidth="1"/>
    <col min="4120" max="4123" width="0" style="1" hidden="1" customWidth="1"/>
    <col min="4124" max="4128" width="10.6640625" style="1"/>
    <col min="4129" max="4129" width="0" style="1" hidden="1" customWidth="1"/>
    <col min="4130" max="4352" width="10.6640625" style="1"/>
    <col min="4353" max="4353" width="10.33203125" style="1" bestFit="1" customWidth="1"/>
    <col min="4354" max="4354" width="0" style="1" hidden="1" customWidth="1"/>
    <col min="4355" max="4355" width="18.6640625" style="1" bestFit="1" customWidth="1"/>
    <col min="4356" max="4356" width="25.5546875" style="1" bestFit="1" customWidth="1"/>
    <col min="4357" max="4357" width="12.33203125" style="1" customWidth="1"/>
    <col min="4358" max="4362" width="0" style="1" hidden="1" customWidth="1"/>
    <col min="4363" max="4363" width="12.44140625" style="1" customWidth="1"/>
    <col min="4364" max="4364" width="9" style="1" customWidth="1"/>
    <col min="4365" max="4365" width="10.33203125" style="1" customWidth="1"/>
    <col min="4366" max="4366" width="12.88671875" style="1" customWidth="1"/>
    <col min="4367" max="4367" width="12.109375" style="1" customWidth="1"/>
    <col min="4368" max="4368" width="12.6640625" style="1" customWidth="1"/>
    <col min="4369" max="4369" width="15.88671875" style="1" customWidth="1"/>
    <col min="4370" max="4370" width="15.6640625" style="1" customWidth="1"/>
    <col min="4371" max="4371" width="19" style="1" customWidth="1"/>
    <col min="4372" max="4372" width="12.33203125" style="1" customWidth="1"/>
    <col min="4373" max="4373" width="15.88671875" style="1" customWidth="1"/>
    <col min="4374" max="4374" width="15.6640625" style="1" customWidth="1"/>
    <col min="4375" max="4375" width="16.88671875" style="1" customWidth="1"/>
    <col min="4376" max="4379" width="0" style="1" hidden="1" customWidth="1"/>
    <col min="4380" max="4384" width="10.6640625" style="1"/>
    <col min="4385" max="4385" width="0" style="1" hidden="1" customWidth="1"/>
    <col min="4386" max="4608" width="10.6640625" style="1"/>
    <col min="4609" max="4609" width="10.33203125" style="1" bestFit="1" customWidth="1"/>
    <col min="4610" max="4610" width="0" style="1" hidden="1" customWidth="1"/>
    <col min="4611" max="4611" width="18.6640625" style="1" bestFit="1" customWidth="1"/>
    <col min="4612" max="4612" width="25.5546875" style="1" bestFit="1" customWidth="1"/>
    <col min="4613" max="4613" width="12.33203125" style="1" customWidth="1"/>
    <col min="4614" max="4618" width="0" style="1" hidden="1" customWidth="1"/>
    <col min="4619" max="4619" width="12.44140625" style="1" customWidth="1"/>
    <col min="4620" max="4620" width="9" style="1" customWidth="1"/>
    <col min="4621" max="4621" width="10.33203125" style="1" customWidth="1"/>
    <col min="4622" max="4622" width="12.88671875" style="1" customWidth="1"/>
    <col min="4623" max="4623" width="12.109375" style="1" customWidth="1"/>
    <col min="4624" max="4624" width="12.6640625" style="1" customWidth="1"/>
    <col min="4625" max="4625" width="15.88671875" style="1" customWidth="1"/>
    <col min="4626" max="4626" width="15.6640625" style="1" customWidth="1"/>
    <col min="4627" max="4627" width="19" style="1" customWidth="1"/>
    <col min="4628" max="4628" width="12.33203125" style="1" customWidth="1"/>
    <col min="4629" max="4629" width="15.88671875" style="1" customWidth="1"/>
    <col min="4630" max="4630" width="15.6640625" style="1" customWidth="1"/>
    <col min="4631" max="4631" width="16.88671875" style="1" customWidth="1"/>
    <col min="4632" max="4635" width="0" style="1" hidden="1" customWidth="1"/>
    <col min="4636" max="4640" width="10.6640625" style="1"/>
    <col min="4641" max="4641" width="0" style="1" hidden="1" customWidth="1"/>
    <col min="4642" max="4864" width="10.6640625" style="1"/>
    <col min="4865" max="4865" width="10.33203125" style="1" bestFit="1" customWidth="1"/>
    <col min="4866" max="4866" width="0" style="1" hidden="1" customWidth="1"/>
    <col min="4867" max="4867" width="18.6640625" style="1" bestFit="1" customWidth="1"/>
    <col min="4868" max="4868" width="25.5546875" style="1" bestFit="1" customWidth="1"/>
    <col min="4869" max="4869" width="12.33203125" style="1" customWidth="1"/>
    <col min="4870" max="4874" width="0" style="1" hidden="1" customWidth="1"/>
    <col min="4875" max="4875" width="12.44140625" style="1" customWidth="1"/>
    <col min="4876" max="4876" width="9" style="1" customWidth="1"/>
    <col min="4877" max="4877" width="10.33203125" style="1" customWidth="1"/>
    <col min="4878" max="4878" width="12.88671875" style="1" customWidth="1"/>
    <col min="4879" max="4879" width="12.109375" style="1" customWidth="1"/>
    <col min="4880" max="4880" width="12.6640625" style="1" customWidth="1"/>
    <col min="4881" max="4881" width="15.88671875" style="1" customWidth="1"/>
    <col min="4882" max="4882" width="15.6640625" style="1" customWidth="1"/>
    <col min="4883" max="4883" width="19" style="1" customWidth="1"/>
    <col min="4884" max="4884" width="12.33203125" style="1" customWidth="1"/>
    <col min="4885" max="4885" width="15.88671875" style="1" customWidth="1"/>
    <col min="4886" max="4886" width="15.6640625" style="1" customWidth="1"/>
    <col min="4887" max="4887" width="16.88671875" style="1" customWidth="1"/>
    <col min="4888" max="4891" width="0" style="1" hidden="1" customWidth="1"/>
    <col min="4892" max="4896" width="10.6640625" style="1"/>
    <col min="4897" max="4897" width="0" style="1" hidden="1" customWidth="1"/>
    <col min="4898" max="5120" width="10.6640625" style="1"/>
    <col min="5121" max="5121" width="10.33203125" style="1" bestFit="1" customWidth="1"/>
    <col min="5122" max="5122" width="0" style="1" hidden="1" customWidth="1"/>
    <col min="5123" max="5123" width="18.6640625" style="1" bestFit="1" customWidth="1"/>
    <col min="5124" max="5124" width="25.5546875" style="1" bestFit="1" customWidth="1"/>
    <col min="5125" max="5125" width="12.33203125" style="1" customWidth="1"/>
    <col min="5126" max="5130" width="0" style="1" hidden="1" customWidth="1"/>
    <col min="5131" max="5131" width="12.44140625" style="1" customWidth="1"/>
    <col min="5132" max="5132" width="9" style="1" customWidth="1"/>
    <col min="5133" max="5133" width="10.33203125" style="1" customWidth="1"/>
    <col min="5134" max="5134" width="12.88671875" style="1" customWidth="1"/>
    <col min="5135" max="5135" width="12.109375" style="1" customWidth="1"/>
    <col min="5136" max="5136" width="12.6640625" style="1" customWidth="1"/>
    <col min="5137" max="5137" width="15.88671875" style="1" customWidth="1"/>
    <col min="5138" max="5138" width="15.6640625" style="1" customWidth="1"/>
    <col min="5139" max="5139" width="19" style="1" customWidth="1"/>
    <col min="5140" max="5140" width="12.33203125" style="1" customWidth="1"/>
    <col min="5141" max="5141" width="15.88671875" style="1" customWidth="1"/>
    <col min="5142" max="5142" width="15.6640625" style="1" customWidth="1"/>
    <col min="5143" max="5143" width="16.88671875" style="1" customWidth="1"/>
    <col min="5144" max="5147" width="0" style="1" hidden="1" customWidth="1"/>
    <col min="5148" max="5152" width="10.6640625" style="1"/>
    <col min="5153" max="5153" width="0" style="1" hidden="1" customWidth="1"/>
    <col min="5154" max="5376" width="10.6640625" style="1"/>
    <col min="5377" max="5377" width="10.33203125" style="1" bestFit="1" customWidth="1"/>
    <col min="5378" max="5378" width="0" style="1" hidden="1" customWidth="1"/>
    <col min="5379" max="5379" width="18.6640625" style="1" bestFit="1" customWidth="1"/>
    <col min="5380" max="5380" width="25.5546875" style="1" bestFit="1" customWidth="1"/>
    <col min="5381" max="5381" width="12.33203125" style="1" customWidth="1"/>
    <col min="5382" max="5386" width="0" style="1" hidden="1" customWidth="1"/>
    <col min="5387" max="5387" width="12.44140625" style="1" customWidth="1"/>
    <col min="5388" max="5388" width="9" style="1" customWidth="1"/>
    <col min="5389" max="5389" width="10.33203125" style="1" customWidth="1"/>
    <col min="5390" max="5390" width="12.88671875" style="1" customWidth="1"/>
    <col min="5391" max="5391" width="12.109375" style="1" customWidth="1"/>
    <col min="5392" max="5392" width="12.6640625" style="1" customWidth="1"/>
    <col min="5393" max="5393" width="15.88671875" style="1" customWidth="1"/>
    <col min="5394" max="5394" width="15.6640625" style="1" customWidth="1"/>
    <col min="5395" max="5395" width="19" style="1" customWidth="1"/>
    <col min="5396" max="5396" width="12.33203125" style="1" customWidth="1"/>
    <col min="5397" max="5397" width="15.88671875" style="1" customWidth="1"/>
    <col min="5398" max="5398" width="15.6640625" style="1" customWidth="1"/>
    <col min="5399" max="5399" width="16.88671875" style="1" customWidth="1"/>
    <col min="5400" max="5403" width="0" style="1" hidden="1" customWidth="1"/>
    <col min="5404" max="5408" width="10.6640625" style="1"/>
    <col min="5409" max="5409" width="0" style="1" hidden="1" customWidth="1"/>
    <col min="5410" max="5632" width="10.6640625" style="1"/>
    <col min="5633" max="5633" width="10.33203125" style="1" bestFit="1" customWidth="1"/>
    <col min="5634" max="5634" width="0" style="1" hidden="1" customWidth="1"/>
    <col min="5635" max="5635" width="18.6640625" style="1" bestFit="1" customWidth="1"/>
    <col min="5636" max="5636" width="25.5546875" style="1" bestFit="1" customWidth="1"/>
    <col min="5637" max="5637" width="12.33203125" style="1" customWidth="1"/>
    <col min="5638" max="5642" width="0" style="1" hidden="1" customWidth="1"/>
    <col min="5643" max="5643" width="12.44140625" style="1" customWidth="1"/>
    <col min="5644" max="5644" width="9" style="1" customWidth="1"/>
    <col min="5645" max="5645" width="10.33203125" style="1" customWidth="1"/>
    <col min="5646" max="5646" width="12.88671875" style="1" customWidth="1"/>
    <col min="5647" max="5647" width="12.109375" style="1" customWidth="1"/>
    <col min="5648" max="5648" width="12.6640625" style="1" customWidth="1"/>
    <col min="5649" max="5649" width="15.88671875" style="1" customWidth="1"/>
    <col min="5650" max="5650" width="15.6640625" style="1" customWidth="1"/>
    <col min="5651" max="5651" width="19" style="1" customWidth="1"/>
    <col min="5652" max="5652" width="12.33203125" style="1" customWidth="1"/>
    <col min="5653" max="5653" width="15.88671875" style="1" customWidth="1"/>
    <col min="5654" max="5654" width="15.6640625" style="1" customWidth="1"/>
    <col min="5655" max="5655" width="16.88671875" style="1" customWidth="1"/>
    <col min="5656" max="5659" width="0" style="1" hidden="1" customWidth="1"/>
    <col min="5660" max="5664" width="10.6640625" style="1"/>
    <col min="5665" max="5665" width="0" style="1" hidden="1" customWidth="1"/>
    <col min="5666" max="5888" width="10.6640625" style="1"/>
    <col min="5889" max="5889" width="10.33203125" style="1" bestFit="1" customWidth="1"/>
    <col min="5890" max="5890" width="0" style="1" hidden="1" customWidth="1"/>
    <col min="5891" max="5891" width="18.6640625" style="1" bestFit="1" customWidth="1"/>
    <col min="5892" max="5892" width="25.5546875" style="1" bestFit="1" customWidth="1"/>
    <col min="5893" max="5893" width="12.33203125" style="1" customWidth="1"/>
    <col min="5894" max="5898" width="0" style="1" hidden="1" customWidth="1"/>
    <col min="5899" max="5899" width="12.44140625" style="1" customWidth="1"/>
    <col min="5900" max="5900" width="9" style="1" customWidth="1"/>
    <col min="5901" max="5901" width="10.33203125" style="1" customWidth="1"/>
    <col min="5902" max="5902" width="12.88671875" style="1" customWidth="1"/>
    <col min="5903" max="5903" width="12.109375" style="1" customWidth="1"/>
    <col min="5904" max="5904" width="12.6640625" style="1" customWidth="1"/>
    <col min="5905" max="5905" width="15.88671875" style="1" customWidth="1"/>
    <col min="5906" max="5906" width="15.6640625" style="1" customWidth="1"/>
    <col min="5907" max="5907" width="19" style="1" customWidth="1"/>
    <col min="5908" max="5908" width="12.33203125" style="1" customWidth="1"/>
    <col min="5909" max="5909" width="15.88671875" style="1" customWidth="1"/>
    <col min="5910" max="5910" width="15.6640625" style="1" customWidth="1"/>
    <col min="5911" max="5911" width="16.88671875" style="1" customWidth="1"/>
    <col min="5912" max="5915" width="0" style="1" hidden="1" customWidth="1"/>
    <col min="5916" max="5920" width="10.6640625" style="1"/>
    <col min="5921" max="5921" width="0" style="1" hidden="1" customWidth="1"/>
    <col min="5922" max="6144" width="10.6640625" style="1"/>
    <col min="6145" max="6145" width="10.33203125" style="1" bestFit="1" customWidth="1"/>
    <col min="6146" max="6146" width="0" style="1" hidden="1" customWidth="1"/>
    <col min="6147" max="6147" width="18.6640625" style="1" bestFit="1" customWidth="1"/>
    <col min="6148" max="6148" width="25.5546875" style="1" bestFit="1" customWidth="1"/>
    <col min="6149" max="6149" width="12.33203125" style="1" customWidth="1"/>
    <col min="6150" max="6154" width="0" style="1" hidden="1" customWidth="1"/>
    <col min="6155" max="6155" width="12.44140625" style="1" customWidth="1"/>
    <col min="6156" max="6156" width="9" style="1" customWidth="1"/>
    <col min="6157" max="6157" width="10.33203125" style="1" customWidth="1"/>
    <col min="6158" max="6158" width="12.88671875" style="1" customWidth="1"/>
    <col min="6159" max="6159" width="12.109375" style="1" customWidth="1"/>
    <col min="6160" max="6160" width="12.6640625" style="1" customWidth="1"/>
    <col min="6161" max="6161" width="15.88671875" style="1" customWidth="1"/>
    <col min="6162" max="6162" width="15.6640625" style="1" customWidth="1"/>
    <col min="6163" max="6163" width="19" style="1" customWidth="1"/>
    <col min="6164" max="6164" width="12.33203125" style="1" customWidth="1"/>
    <col min="6165" max="6165" width="15.88671875" style="1" customWidth="1"/>
    <col min="6166" max="6166" width="15.6640625" style="1" customWidth="1"/>
    <col min="6167" max="6167" width="16.88671875" style="1" customWidth="1"/>
    <col min="6168" max="6171" width="0" style="1" hidden="1" customWidth="1"/>
    <col min="6172" max="6176" width="10.6640625" style="1"/>
    <col min="6177" max="6177" width="0" style="1" hidden="1" customWidth="1"/>
    <col min="6178" max="6400" width="10.6640625" style="1"/>
    <col min="6401" max="6401" width="10.33203125" style="1" bestFit="1" customWidth="1"/>
    <col min="6402" max="6402" width="0" style="1" hidden="1" customWidth="1"/>
    <col min="6403" max="6403" width="18.6640625" style="1" bestFit="1" customWidth="1"/>
    <col min="6404" max="6404" width="25.5546875" style="1" bestFit="1" customWidth="1"/>
    <col min="6405" max="6405" width="12.33203125" style="1" customWidth="1"/>
    <col min="6406" max="6410" width="0" style="1" hidden="1" customWidth="1"/>
    <col min="6411" max="6411" width="12.44140625" style="1" customWidth="1"/>
    <col min="6412" max="6412" width="9" style="1" customWidth="1"/>
    <col min="6413" max="6413" width="10.33203125" style="1" customWidth="1"/>
    <col min="6414" max="6414" width="12.88671875" style="1" customWidth="1"/>
    <col min="6415" max="6415" width="12.109375" style="1" customWidth="1"/>
    <col min="6416" max="6416" width="12.6640625" style="1" customWidth="1"/>
    <col min="6417" max="6417" width="15.88671875" style="1" customWidth="1"/>
    <col min="6418" max="6418" width="15.6640625" style="1" customWidth="1"/>
    <col min="6419" max="6419" width="19" style="1" customWidth="1"/>
    <col min="6420" max="6420" width="12.33203125" style="1" customWidth="1"/>
    <col min="6421" max="6421" width="15.88671875" style="1" customWidth="1"/>
    <col min="6422" max="6422" width="15.6640625" style="1" customWidth="1"/>
    <col min="6423" max="6423" width="16.88671875" style="1" customWidth="1"/>
    <col min="6424" max="6427" width="0" style="1" hidden="1" customWidth="1"/>
    <col min="6428" max="6432" width="10.6640625" style="1"/>
    <col min="6433" max="6433" width="0" style="1" hidden="1" customWidth="1"/>
    <col min="6434" max="6656" width="10.6640625" style="1"/>
    <col min="6657" max="6657" width="10.33203125" style="1" bestFit="1" customWidth="1"/>
    <col min="6658" max="6658" width="0" style="1" hidden="1" customWidth="1"/>
    <col min="6659" max="6659" width="18.6640625" style="1" bestFit="1" customWidth="1"/>
    <col min="6660" max="6660" width="25.5546875" style="1" bestFit="1" customWidth="1"/>
    <col min="6661" max="6661" width="12.33203125" style="1" customWidth="1"/>
    <col min="6662" max="6666" width="0" style="1" hidden="1" customWidth="1"/>
    <col min="6667" max="6667" width="12.44140625" style="1" customWidth="1"/>
    <col min="6668" max="6668" width="9" style="1" customWidth="1"/>
    <col min="6669" max="6669" width="10.33203125" style="1" customWidth="1"/>
    <col min="6670" max="6670" width="12.88671875" style="1" customWidth="1"/>
    <col min="6671" max="6671" width="12.109375" style="1" customWidth="1"/>
    <col min="6672" max="6672" width="12.6640625" style="1" customWidth="1"/>
    <col min="6673" max="6673" width="15.88671875" style="1" customWidth="1"/>
    <col min="6674" max="6674" width="15.6640625" style="1" customWidth="1"/>
    <col min="6675" max="6675" width="19" style="1" customWidth="1"/>
    <col min="6676" max="6676" width="12.33203125" style="1" customWidth="1"/>
    <col min="6677" max="6677" width="15.88671875" style="1" customWidth="1"/>
    <col min="6678" max="6678" width="15.6640625" style="1" customWidth="1"/>
    <col min="6679" max="6679" width="16.88671875" style="1" customWidth="1"/>
    <col min="6680" max="6683" width="0" style="1" hidden="1" customWidth="1"/>
    <col min="6684" max="6688" width="10.6640625" style="1"/>
    <col min="6689" max="6689" width="0" style="1" hidden="1" customWidth="1"/>
    <col min="6690" max="6912" width="10.6640625" style="1"/>
    <col min="6913" max="6913" width="10.33203125" style="1" bestFit="1" customWidth="1"/>
    <col min="6914" max="6914" width="0" style="1" hidden="1" customWidth="1"/>
    <col min="6915" max="6915" width="18.6640625" style="1" bestFit="1" customWidth="1"/>
    <col min="6916" max="6916" width="25.5546875" style="1" bestFit="1" customWidth="1"/>
    <col min="6917" max="6917" width="12.33203125" style="1" customWidth="1"/>
    <col min="6918" max="6922" width="0" style="1" hidden="1" customWidth="1"/>
    <col min="6923" max="6923" width="12.44140625" style="1" customWidth="1"/>
    <col min="6924" max="6924" width="9" style="1" customWidth="1"/>
    <col min="6925" max="6925" width="10.33203125" style="1" customWidth="1"/>
    <col min="6926" max="6926" width="12.88671875" style="1" customWidth="1"/>
    <col min="6927" max="6927" width="12.109375" style="1" customWidth="1"/>
    <col min="6928" max="6928" width="12.6640625" style="1" customWidth="1"/>
    <col min="6929" max="6929" width="15.88671875" style="1" customWidth="1"/>
    <col min="6930" max="6930" width="15.6640625" style="1" customWidth="1"/>
    <col min="6931" max="6931" width="19" style="1" customWidth="1"/>
    <col min="6932" max="6932" width="12.33203125" style="1" customWidth="1"/>
    <col min="6933" max="6933" width="15.88671875" style="1" customWidth="1"/>
    <col min="6934" max="6934" width="15.6640625" style="1" customWidth="1"/>
    <col min="6935" max="6935" width="16.88671875" style="1" customWidth="1"/>
    <col min="6936" max="6939" width="0" style="1" hidden="1" customWidth="1"/>
    <col min="6940" max="6944" width="10.6640625" style="1"/>
    <col min="6945" max="6945" width="0" style="1" hidden="1" customWidth="1"/>
    <col min="6946" max="7168" width="10.6640625" style="1"/>
    <col min="7169" max="7169" width="10.33203125" style="1" bestFit="1" customWidth="1"/>
    <col min="7170" max="7170" width="0" style="1" hidden="1" customWidth="1"/>
    <col min="7171" max="7171" width="18.6640625" style="1" bestFit="1" customWidth="1"/>
    <col min="7172" max="7172" width="25.5546875" style="1" bestFit="1" customWidth="1"/>
    <col min="7173" max="7173" width="12.33203125" style="1" customWidth="1"/>
    <col min="7174" max="7178" width="0" style="1" hidden="1" customWidth="1"/>
    <col min="7179" max="7179" width="12.44140625" style="1" customWidth="1"/>
    <col min="7180" max="7180" width="9" style="1" customWidth="1"/>
    <col min="7181" max="7181" width="10.33203125" style="1" customWidth="1"/>
    <col min="7182" max="7182" width="12.88671875" style="1" customWidth="1"/>
    <col min="7183" max="7183" width="12.109375" style="1" customWidth="1"/>
    <col min="7184" max="7184" width="12.6640625" style="1" customWidth="1"/>
    <col min="7185" max="7185" width="15.88671875" style="1" customWidth="1"/>
    <col min="7186" max="7186" width="15.6640625" style="1" customWidth="1"/>
    <col min="7187" max="7187" width="19" style="1" customWidth="1"/>
    <col min="7188" max="7188" width="12.33203125" style="1" customWidth="1"/>
    <col min="7189" max="7189" width="15.88671875" style="1" customWidth="1"/>
    <col min="7190" max="7190" width="15.6640625" style="1" customWidth="1"/>
    <col min="7191" max="7191" width="16.88671875" style="1" customWidth="1"/>
    <col min="7192" max="7195" width="0" style="1" hidden="1" customWidth="1"/>
    <col min="7196" max="7200" width="10.6640625" style="1"/>
    <col min="7201" max="7201" width="0" style="1" hidden="1" customWidth="1"/>
    <col min="7202" max="7424" width="10.6640625" style="1"/>
    <col min="7425" max="7425" width="10.33203125" style="1" bestFit="1" customWidth="1"/>
    <col min="7426" max="7426" width="0" style="1" hidden="1" customWidth="1"/>
    <col min="7427" max="7427" width="18.6640625" style="1" bestFit="1" customWidth="1"/>
    <col min="7428" max="7428" width="25.5546875" style="1" bestFit="1" customWidth="1"/>
    <col min="7429" max="7429" width="12.33203125" style="1" customWidth="1"/>
    <col min="7430" max="7434" width="0" style="1" hidden="1" customWidth="1"/>
    <col min="7435" max="7435" width="12.44140625" style="1" customWidth="1"/>
    <col min="7436" max="7436" width="9" style="1" customWidth="1"/>
    <col min="7437" max="7437" width="10.33203125" style="1" customWidth="1"/>
    <col min="7438" max="7438" width="12.88671875" style="1" customWidth="1"/>
    <col min="7439" max="7439" width="12.109375" style="1" customWidth="1"/>
    <col min="7440" max="7440" width="12.6640625" style="1" customWidth="1"/>
    <col min="7441" max="7441" width="15.88671875" style="1" customWidth="1"/>
    <col min="7442" max="7442" width="15.6640625" style="1" customWidth="1"/>
    <col min="7443" max="7443" width="19" style="1" customWidth="1"/>
    <col min="7444" max="7444" width="12.33203125" style="1" customWidth="1"/>
    <col min="7445" max="7445" width="15.88671875" style="1" customWidth="1"/>
    <col min="7446" max="7446" width="15.6640625" style="1" customWidth="1"/>
    <col min="7447" max="7447" width="16.88671875" style="1" customWidth="1"/>
    <col min="7448" max="7451" width="0" style="1" hidden="1" customWidth="1"/>
    <col min="7452" max="7456" width="10.6640625" style="1"/>
    <col min="7457" max="7457" width="0" style="1" hidden="1" customWidth="1"/>
    <col min="7458" max="7680" width="10.6640625" style="1"/>
    <col min="7681" max="7681" width="10.33203125" style="1" bestFit="1" customWidth="1"/>
    <col min="7682" max="7682" width="0" style="1" hidden="1" customWidth="1"/>
    <col min="7683" max="7683" width="18.6640625" style="1" bestFit="1" customWidth="1"/>
    <col min="7684" max="7684" width="25.5546875" style="1" bestFit="1" customWidth="1"/>
    <col min="7685" max="7685" width="12.33203125" style="1" customWidth="1"/>
    <col min="7686" max="7690" width="0" style="1" hidden="1" customWidth="1"/>
    <col min="7691" max="7691" width="12.44140625" style="1" customWidth="1"/>
    <col min="7692" max="7692" width="9" style="1" customWidth="1"/>
    <col min="7693" max="7693" width="10.33203125" style="1" customWidth="1"/>
    <col min="7694" max="7694" width="12.88671875" style="1" customWidth="1"/>
    <col min="7695" max="7695" width="12.109375" style="1" customWidth="1"/>
    <col min="7696" max="7696" width="12.6640625" style="1" customWidth="1"/>
    <col min="7697" max="7697" width="15.88671875" style="1" customWidth="1"/>
    <col min="7698" max="7698" width="15.6640625" style="1" customWidth="1"/>
    <col min="7699" max="7699" width="19" style="1" customWidth="1"/>
    <col min="7700" max="7700" width="12.33203125" style="1" customWidth="1"/>
    <col min="7701" max="7701" width="15.88671875" style="1" customWidth="1"/>
    <col min="7702" max="7702" width="15.6640625" style="1" customWidth="1"/>
    <col min="7703" max="7703" width="16.88671875" style="1" customWidth="1"/>
    <col min="7704" max="7707" width="0" style="1" hidden="1" customWidth="1"/>
    <col min="7708" max="7712" width="10.6640625" style="1"/>
    <col min="7713" max="7713" width="0" style="1" hidden="1" customWidth="1"/>
    <col min="7714" max="7936" width="10.6640625" style="1"/>
    <col min="7937" max="7937" width="10.33203125" style="1" bestFit="1" customWidth="1"/>
    <col min="7938" max="7938" width="0" style="1" hidden="1" customWidth="1"/>
    <col min="7939" max="7939" width="18.6640625" style="1" bestFit="1" customWidth="1"/>
    <col min="7940" max="7940" width="25.5546875" style="1" bestFit="1" customWidth="1"/>
    <col min="7941" max="7941" width="12.33203125" style="1" customWidth="1"/>
    <col min="7942" max="7946" width="0" style="1" hidden="1" customWidth="1"/>
    <col min="7947" max="7947" width="12.44140625" style="1" customWidth="1"/>
    <col min="7948" max="7948" width="9" style="1" customWidth="1"/>
    <col min="7949" max="7949" width="10.33203125" style="1" customWidth="1"/>
    <col min="7950" max="7950" width="12.88671875" style="1" customWidth="1"/>
    <col min="7951" max="7951" width="12.109375" style="1" customWidth="1"/>
    <col min="7952" max="7952" width="12.6640625" style="1" customWidth="1"/>
    <col min="7953" max="7953" width="15.88671875" style="1" customWidth="1"/>
    <col min="7954" max="7954" width="15.6640625" style="1" customWidth="1"/>
    <col min="7955" max="7955" width="19" style="1" customWidth="1"/>
    <col min="7956" max="7956" width="12.33203125" style="1" customWidth="1"/>
    <col min="7957" max="7957" width="15.88671875" style="1" customWidth="1"/>
    <col min="7958" max="7958" width="15.6640625" style="1" customWidth="1"/>
    <col min="7959" max="7959" width="16.88671875" style="1" customWidth="1"/>
    <col min="7960" max="7963" width="0" style="1" hidden="1" customWidth="1"/>
    <col min="7964" max="7968" width="10.6640625" style="1"/>
    <col min="7969" max="7969" width="0" style="1" hidden="1" customWidth="1"/>
    <col min="7970" max="8192" width="10.6640625" style="1"/>
    <col min="8193" max="8193" width="10.33203125" style="1" bestFit="1" customWidth="1"/>
    <col min="8194" max="8194" width="0" style="1" hidden="1" customWidth="1"/>
    <col min="8195" max="8195" width="18.6640625" style="1" bestFit="1" customWidth="1"/>
    <col min="8196" max="8196" width="25.5546875" style="1" bestFit="1" customWidth="1"/>
    <col min="8197" max="8197" width="12.33203125" style="1" customWidth="1"/>
    <col min="8198" max="8202" width="0" style="1" hidden="1" customWidth="1"/>
    <col min="8203" max="8203" width="12.44140625" style="1" customWidth="1"/>
    <col min="8204" max="8204" width="9" style="1" customWidth="1"/>
    <col min="8205" max="8205" width="10.33203125" style="1" customWidth="1"/>
    <col min="8206" max="8206" width="12.88671875" style="1" customWidth="1"/>
    <col min="8207" max="8207" width="12.109375" style="1" customWidth="1"/>
    <col min="8208" max="8208" width="12.6640625" style="1" customWidth="1"/>
    <col min="8209" max="8209" width="15.88671875" style="1" customWidth="1"/>
    <col min="8210" max="8210" width="15.6640625" style="1" customWidth="1"/>
    <col min="8211" max="8211" width="19" style="1" customWidth="1"/>
    <col min="8212" max="8212" width="12.33203125" style="1" customWidth="1"/>
    <col min="8213" max="8213" width="15.88671875" style="1" customWidth="1"/>
    <col min="8214" max="8214" width="15.6640625" style="1" customWidth="1"/>
    <col min="8215" max="8215" width="16.88671875" style="1" customWidth="1"/>
    <col min="8216" max="8219" width="0" style="1" hidden="1" customWidth="1"/>
    <col min="8220" max="8224" width="10.6640625" style="1"/>
    <col min="8225" max="8225" width="0" style="1" hidden="1" customWidth="1"/>
    <col min="8226" max="8448" width="10.6640625" style="1"/>
    <col min="8449" max="8449" width="10.33203125" style="1" bestFit="1" customWidth="1"/>
    <col min="8450" max="8450" width="0" style="1" hidden="1" customWidth="1"/>
    <col min="8451" max="8451" width="18.6640625" style="1" bestFit="1" customWidth="1"/>
    <col min="8452" max="8452" width="25.5546875" style="1" bestFit="1" customWidth="1"/>
    <col min="8453" max="8453" width="12.33203125" style="1" customWidth="1"/>
    <col min="8454" max="8458" width="0" style="1" hidden="1" customWidth="1"/>
    <col min="8459" max="8459" width="12.44140625" style="1" customWidth="1"/>
    <col min="8460" max="8460" width="9" style="1" customWidth="1"/>
    <col min="8461" max="8461" width="10.33203125" style="1" customWidth="1"/>
    <col min="8462" max="8462" width="12.88671875" style="1" customWidth="1"/>
    <col min="8463" max="8463" width="12.109375" style="1" customWidth="1"/>
    <col min="8464" max="8464" width="12.6640625" style="1" customWidth="1"/>
    <col min="8465" max="8465" width="15.88671875" style="1" customWidth="1"/>
    <col min="8466" max="8466" width="15.6640625" style="1" customWidth="1"/>
    <col min="8467" max="8467" width="19" style="1" customWidth="1"/>
    <col min="8468" max="8468" width="12.33203125" style="1" customWidth="1"/>
    <col min="8469" max="8469" width="15.88671875" style="1" customWidth="1"/>
    <col min="8470" max="8470" width="15.6640625" style="1" customWidth="1"/>
    <col min="8471" max="8471" width="16.88671875" style="1" customWidth="1"/>
    <col min="8472" max="8475" width="0" style="1" hidden="1" customWidth="1"/>
    <col min="8476" max="8480" width="10.6640625" style="1"/>
    <col min="8481" max="8481" width="0" style="1" hidden="1" customWidth="1"/>
    <col min="8482" max="8704" width="10.6640625" style="1"/>
    <col min="8705" max="8705" width="10.33203125" style="1" bestFit="1" customWidth="1"/>
    <col min="8706" max="8706" width="0" style="1" hidden="1" customWidth="1"/>
    <col min="8707" max="8707" width="18.6640625" style="1" bestFit="1" customWidth="1"/>
    <col min="8708" max="8708" width="25.5546875" style="1" bestFit="1" customWidth="1"/>
    <col min="8709" max="8709" width="12.33203125" style="1" customWidth="1"/>
    <col min="8710" max="8714" width="0" style="1" hidden="1" customWidth="1"/>
    <col min="8715" max="8715" width="12.44140625" style="1" customWidth="1"/>
    <col min="8716" max="8716" width="9" style="1" customWidth="1"/>
    <col min="8717" max="8717" width="10.33203125" style="1" customWidth="1"/>
    <col min="8718" max="8718" width="12.88671875" style="1" customWidth="1"/>
    <col min="8719" max="8719" width="12.109375" style="1" customWidth="1"/>
    <col min="8720" max="8720" width="12.6640625" style="1" customWidth="1"/>
    <col min="8721" max="8721" width="15.88671875" style="1" customWidth="1"/>
    <col min="8722" max="8722" width="15.6640625" style="1" customWidth="1"/>
    <col min="8723" max="8723" width="19" style="1" customWidth="1"/>
    <col min="8724" max="8724" width="12.33203125" style="1" customWidth="1"/>
    <col min="8725" max="8725" width="15.88671875" style="1" customWidth="1"/>
    <col min="8726" max="8726" width="15.6640625" style="1" customWidth="1"/>
    <col min="8727" max="8727" width="16.88671875" style="1" customWidth="1"/>
    <col min="8728" max="8731" width="0" style="1" hidden="1" customWidth="1"/>
    <col min="8732" max="8736" width="10.6640625" style="1"/>
    <col min="8737" max="8737" width="0" style="1" hidden="1" customWidth="1"/>
    <col min="8738" max="8960" width="10.6640625" style="1"/>
    <col min="8961" max="8961" width="10.33203125" style="1" bestFit="1" customWidth="1"/>
    <col min="8962" max="8962" width="0" style="1" hidden="1" customWidth="1"/>
    <col min="8963" max="8963" width="18.6640625" style="1" bestFit="1" customWidth="1"/>
    <col min="8964" max="8964" width="25.5546875" style="1" bestFit="1" customWidth="1"/>
    <col min="8965" max="8965" width="12.33203125" style="1" customWidth="1"/>
    <col min="8966" max="8970" width="0" style="1" hidden="1" customWidth="1"/>
    <col min="8971" max="8971" width="12.44140625" style="1" customWidth="1"/>
    <col min="8972" max="8972" width="9" style="1" customWidth="1"/>
    <col min="8973" max="8973" width="10.33203125" style="1" customWidth="1"/>
    <col min="8974" max="8974" width="12.88671875" style="1" customWidth="1"/>
    <col min="8975" max="8975" width="12.109375" style="1" customWidth="1"/>
    <col min="8976" max="8976" width="12.6640625" style="1" customWidth="1"/>
    <col min="8977" max="8977" width="15.88671875" style="1" customWidth="1"/>
    <col min="8978" max="8978" width="15.6640625" style="1" customWidth="1"/>
    <col min="8979" max="8979" width="19" style="1" customWidth="1"/>
    <col min="8980" max="8980" width="12.33203125" style="1" customWidth="1"/>
    <col min="8981" max="8981" width="15.88671875" style="1" customWidth="1"/>
    <col min="8982" max="8982" width="15.6640625" style="1" customWidth="1"/>
    <col min="8983" max="8983" width="16.88671875" style="1" customWidth="1"/>
    <col min="8984" max="8987" width="0" style="1" hidden="1" customWidth="1"/>
    <col min="8988" max="8992" width="10.6640625" style="1"/>
    <col min="8993" max="8993" width="0" style="1" hidden="1" customWidth="1"/>
    <col min="8994" max="9216" width="10.6640625" style="1"/>
    <col min="9217" max="9217" width="10.33203125" style="1" bestFit="1" customWidth="1"/>
    <col min="9218" max="9218" width="0" style="1" hidden="1" customWidth="1"/>
    <col min="9219" max="9219" width="18.6640625" style="1" bestFit="1" customWidth="1"/>
    <col min="9220" max="9220" width="25.5546875" style="1" bestFit="1" customWidth="1"/>
    <col min="9221" max="9221" width="12.33203125" style="1" customWidth="1"/>
    <col min="9222" max="9226" width="0" style="1" hidden="1" customWidth="1"/>
    <col min="9227" max="9227" width="12.44140625" style="1" customWidth="1"/>
    <col min="9228" max="9228" width="9" style="1" customWidth="1"/>
    <col min="9229" max="9229" width="10.33203125" style="1" customWidth="1"/>
    <col min="9230" max="9230" width="12.88671875" style="1" customWidth="1"/>
    <col min="9231" max="9231" width="12.109375" style="1" customWidth="1"/>
    <col min="9232" max="9232" width="12.6640625" style="1" customWidth="1"/>
    <col min="9233" max="9233" width="15.88671875" style="1" customWidth="1"/>
    <col min="9234" max="9234" width="15.6640625" style="1" customWidth="1"/>
    <col min="9235" max="9235" width="19" style="1" customWidth="1"/>
    <col min="9236" max="9236" width="12.33203125" style="1" customWidth="1"/>
    <col min="9237" max="9237" width="15.88671875" style="1" customWidth="1"/>
    <col min="9238" max="9238" width="15.6640625" style="1" customWidth="1"/>
    <col min="9239" max="9239" width="16.88671875" style="1" customWidth="1"/>
    <col min="9240" max="9243" width="0" style="1" hidden="1" customWidth="1"/>
    <col min="9244" max="9248" width="10.6640625" style="1"/>
    <col min="9249" max="9249" width="0" style="1" hidden="1" customWidth="1"/>
    <col min="9250" max="9472" width="10.6640625" style="1"/>
    <col min="9473" max="9473" width="10.33203125" style="1" bestFit="1" customWidth="1"/>
    <col min="9474" max="9474" width="0" style="1" hidden="1" customWidth="1"/>
    <col min="9475" max="9475" width="18.6640625" style="1" bestFit="1" customWidth="1"/>
    <col min="9476" max="9476" width="25.5546875" style="1" bestFit="1" customWidth="1"/>
    <col min="9477" max="9477" width="12.33203125" style="1" customWidth="1"/>
    <col min="9478" max="9482" width="0" style="1" hidden="1" customWidth="1"/>
    <col min="9483" max="9483" width="12.44140625" style="1" customWidth="1"/>
    <col min="9484" max="9484" width="9" style="1" customWidth="1"/>
    <col min="9485" max="9485" width="10.33203125" style="1" customWidth="1"/>
    <col min="9486" max="9486" width="12.88671875" style="1" customWidth="1"/>
    <col min="9487" max="9487" width="12.109375" style="1" customWidth="1"/>
    <col min="9488" max="9488" width="12.6640625" style="1" customWidth="1"/>
    <col min="9489" max="9489" width="15.88671875" style="1" customWidth="1"/>
    <col min="9490" max="9490" width="15.6640625" style="1" customWidth="1"/>
    <col min="9491" max="9491" width="19" style="1" customWidth="1"/>
    <col min="9492" max="9492" width="12.33203125" style="1" customWidth="1"/>
    <col min="9493" max="9493" width="15.88671875" style="1" customWidth="1"/>
    <col min="9494" max="9494" width="15.6640625" style="1" customWidth="1"/>
    <col min="9495" max="9495" width="16.88671875" style="1" customWidth="1"/>
    <col min="9496" max="9499" width="0" style="1" hidden="1" customWidth="1"/>
    <col min="9500" max="9504" width="10.6640625" style="1"/>
    <col min="9505" max="9505" width="0" style="1" hidden="1" customWidth="1"/>
    <col min="9506" max="9728" width="10.6640625" style="1"/>
    <col min="9729" max="9729" width="10.33203125" style="1" bestFit="1" customWidth="1"/>
    <col min="9730" max="9730" width="0" style="1" hidden="1" customWidth="1"/>
    <col min="9731" max="9731" width="18.6640625" style="1" bestFit="1" customWidth="1"/>
    <col min="9732" max="9732" width="25.5546875" style="1" bestFit="1" customWidth="1"/>
    <col min="9733" max="9733" width="12.33203125" style="1" customWidth="1"/>
    <col min="9734" max="9738" width="0" style="1" hidden="1" customWidth="1"/>
    <col min="9739" max="9739" width="12.44140625" style="1" customWidth="1"/>
    <col min="9740" max="9740" width="9" style="1" customWidth="1"/>
    <col min="9741" max="9741" width="10.33203125" style="1" customWidth="1"/>
    <col min="9742" max="9742" width="12.88671875" style="1" customWidth="1"/>
    <col min="9743" max="9743" width="12.109375" style="1" customWidth="1"/>
    <col min="9744" max="9744" width="12.6640625" style="1" customWidth="1"/>
    <col min="9745" max="9745" width="15.88671875" style="1" customWidth="1"/>
    <col min="9746" max="9746" width="15.6640625" style="1" customWidth="1"/>
    <col min="9747" max="9747" width="19" style="1" customWidth="1"/>
    <col min="9748" max="9748" width="12.33203125" style="1" customWidth="1"/>
    <col min="9749" max="9749" width="15.88671875" style="1" customWidth="1"/>
    <col min="9750" max="9750" width="15.6640625" style="1" customWidth="1"/>
    <col min="9751" max="9751" width="16.88671875" style="1" customWidth="1"/>
    <col min="9752" max="9755" width="0" style="1" hidden="1" customWidth="1"/>
    <col min="9756" max="9760" width="10.6640625" style="1"/>
    <col min="9761" max="9761" width="0" style="1" hidden="1" customWidth="1"/>
    <col min="9762" max="9984" width="10.6640625" style="1"/>
    <col min="9985" max="9985" width="10.33203125" style="1" bestFit="1" customWidth="1"/>
    <col min="9986" max="9986" width="0" style="1" hidden="1" customWidth="1"/>
    <col min="9987" max="9987" width="18.6640625" style="1" bestFit="1" customWidth="1"/>
    <col min="9988" max="9988" width="25.5546875" style="1" bestFit="1" customWidth="1"/>
    <col min="9989" max="9989" width="12.33203125" style="1" customWidth="1"/>
    <col min="9990" max="9994" width="0" style="1" hidden="1" customWidth="1"/>
    <col min="9995" max="9995" width="12.44140625" style="1" customWidth="1"/>
    <col min="9996" max="9996" width="9" style="1" customWidth="1"/>
    <col min="9997" max="9997" width="10.33203125" style="1" customWidth="1"/>
    <col min="9998" max="9998" width="12.88671875" style="1" customWidth="1"/>
    <col min="9999" max="9999" width="12.109375" style="1" customWidth="1"/>
    <col min="10000" max="10000" width="12.6640625" style="1" customWidth="1"/>
    <col min="10001" max="10001" width="15.88671875" style="1" customWidth="1"/>
    <col min="10002" max="10002" width="15.6640625" style="1" customWidth="1"/>
    <col min="10003" max="10003" width="19" style="1" customWidth="1"/>
    <col min="10004" max="10004" width="12.33203125" style="1" customWidth="1"/>
    <col min="10005" max="10005" width="15.88671875" style="1" customWidth="1"/>
    <col min="10006" max="10006" width="15.6640625" style="1" customWidth="1"/>
    <col min="10007" max="10007" width="16.88671875" style="1" customWidth="1"/>
    <col min="10008" max="10011" width="0" style="1" hidden="1" customWidth="1"/>
    <col min="10012" max="10016" width="10.6640625" style="1"/>
    <col min="10017" max="10017" width="0" style="1" hidden="1" customWidth="1"/>
    <col min="10018" max="10240" width="10.6640625" style="1"/>
    <col min="10241" max="10241" width="10.33203125" style="1" bestFit="1" customWidth="1"/>
    <col min="10242" max="10242" width="0" style="1" hidden="1" customWidth="1"/>
    <col min="10243" max="10243" width="18.6640625" style="1" bestFit="1" customWidth="1"/>
    <col min="10244" max="10244" width="25.5546875" style="1" bestFit="1" customWidth="1"/>
    <col min="10245" max="10245" width="12.33203125" style="1" customWidth="1"/>
    <col min="10246" max="10250" width="0" style="1" hidden="1" customWidth="1"/>
    <col min="10251" max="10251" width="12.44140625" style="1" customWidth="1"/>
    <col min="10252" max="10252" width="9" style="1" customWidth="1"/>
    <col min="10253" max="10253" width="10.33203125" style="1" customWidth="1"/>
    <col min="10254" max="10254" width="12.88671875" style="1" customWidth="1"/>
    <col min="10255" max="10255" width="12.109375" style="1" customWidth="1"/>
    <col min="10256" max="10256" width="12.6640625" style="1" customWidth="1"/>
    <col min="10257" max="10257" width="15.88671875" style="1" customWidth="1"/>
    <col min="10258" max="10258" width="15.6640625" style="1" customWidth="1"/>
    <col min="10259" max="10259" width="19" style="1" customWidth="1"/>
    <col min="10260" max="10260" width="12.33203125" style="1" customWidth="1"/>
    <col min="10261" max="10261" width="15.88671875" style="1" customWidth="1"/>
    <col min="10262" max="10262" width="15.6640625" style="1" customWidth="1"/>
    <col min="10263" max="10263" width="16.88671875" style="1" customWidth="1"/>
    <col min="10264" max="10267" width="0" style="1" hidden="1" customWidth="1"/>
    <col min="10268" max="10272" width="10.6640625" style="1"/>
    <col min="10273" max="10273" width="0" style="1" hidden="1" customWidth="1"/>
    <col min="10274" max="10496" width="10.6640625" style="1"/>
    <col min="10497" max="10497" width="10.33203125" style="1" bestFit="1" customWidth="1"/>
    <col min="10498" max="10498" width="0" style="1" hidden="1" customWidth="1"/>
    <col min="10499" max="10499" width="18.6640625" style="1" bestFit="1" customWidth="1"/>
    <col min="10500" max="10500" width="25.5546875" style="1" bestFit="1" customWidth="1"/>
    <col min="10501" max="10501" width="12.33203125" style="1" customWidth="1"/>
    <col min="10502" max="10506" width="0" style="1" hidden="1" customWidth="1"/>
    <col min="10507" max="10507" width="12.44140625" style="1" customWidth="1"/>
    <col min="10508" max="10508" width="9" style="1" customWidth="1"/>
    <col min="10509" max="10509" width="10.33203125" style="1" customWidth="1"/>
    <col min="10510" max="10510" width="12.88671875" style="1" customWidth="1"/>
    <col min="10511" max="10511" width="12.109375" style="1" customWidth="1"/>
    <col min="10512" max="10512" width="12.6640625" style="1" customWidth="1"/>
    <col min="10513" max="10513" width="15.88671875" style="1" customWidth="1"/>
    <col min="10514" max="10514" width="15.6640625" style="1" customWidth="1"/>
    <col min="10515" max="10515" width="19" style="1" customWidth="1"/>
    <col min="10516" max="10516" width="12.33203125" style="1" customWidth="1"/>
    <col min="10517" max="10517" width="15.88671875" style="1" customWidth="1"/>
    <col min="10518" max="10518" width="15.6640625" style="1" customWidth="1"/>
    <col min="10519" max="10519" width="16.88671875" style="1" customWidth="1"/>
    <col min="10520" max="10523" width="0" style="1" hidden="1" customWidth="1"/>
    <col min="10524" max="10528" width="10.6640625" style="1"/>
    <col min="10529" max="10529" width="0" style="1" hidden="1" customWidth="1"/>
    <col min="10530" max="10752" width="10.6640625" style="1"/>
    <col min="10753" max="10753" width="10.33203125" style="1" bestFit="1" customWidth="1"/>
    <col min="10754" max="10754" width="0" style="1" hidden="1" customWidth="1"/>
    <col min="10755" max="10755" width="18.6640625" style="1" bestFit="1" customWidth="1"/>
    <col min="10756" max="10756" width="25.5546875" style="1" bestFit="1" customWidth="1"/>
    <col min="10757" max="10757" width="12.33203125" style="1" customWidth="1"/>
    <col min="10758" max="10762" width="0" style="1" hidden="1" customWidth="1"/>
    <col min="10763" max="10763" width="12.44140625" style="1" customWidth="1"/>
    <col min="10764" max="10764" width="9" style="1" customWidth="1"/>
    <col min="10765" max="10765" width="10.33203125" style="1" customWidth="1"/>
    <col min="10766" max="10766" width="12.88671875" style="1" customWidth="1"/>
    <col min="10767" max="10767" width="12.109375" style="1" customWidth="1"/>
    <col min="10768" max="10768" width="12.6640625" style="1" customWidth="1"/>
    <col min="10769" max="10769" width="15.88671875" style="1" customWidth="1"/>
    <col min="10770" max="10770" width="15.6640625" style="1" customWidth="1"/>
    <col min="10771" max="10771" width="19" style="1" customWidth="1"/>
    <col min="10772" max="10772" width="12.33203125" style="1" customWidth="1"/>
    <col min="10773" max="10773" width="15.88671875" style="1" customWidth="1"/>
    <col min="10774" max="10774" width="15.6640625" style="1" customWidth="1"/>
    <col min="10775" max="10775" width="16.88671875" style="1" customWidth="1"/>
    <col min="10776" max="10779" width="0" style="1" hidden="1" customWidth="1"/>
    <col min="10780" max="10784" width="10.6640625" style="1"/>
    <col min="10785" max="10785" width="0" style="1" hidden="1" customWidth="1"/>
    <col min="10786" max="11008" width="10.6640625" style="1"/>
    <col min="11009" max="11009" width="10.33203125" style="1" bestFit="1" customWidth="1"/>
    <col min="11010" max="11010" width="0" style="1" hidden="1" customWidth="1"/>
    <col min="11011" max="11011" width="18.6640625" style="1" bestFit="1" customWidth="1"/>
    <col min="11012" max="11012" width="25.5546875" style="1" bestFit="1" customWidth="1"/>
    <col min="11013" max="11013" width="12.33203125" style="1" customWidth="1"/>
    <col min="11014" max="11018" width="0" style="1" hidden="1" customWidth="1"/>
    <col min="11019" max="11019" width="12.44140625" style="1" customWidth="1"/>
    <col min="11020" max="11020" width="9" style="1" customWidth="1"/>
    <col min="11021" max="11021" width="10.33203125" style="1" customWidth="1"/>
    <col min="11022" max="11022" width="12.88671875" style="1" customWidth="1"/>
    <col min="11023" max="11023" width="12.109375" style="1" customWidth="1"/>
    <col min="11024" max="11024" width="12.6640625" style="1" customWidth="1"/>
    <col min="11025" max="11025" width="15.88671875" style="1" customWidth="1"/>
    <col min="11026" max="11026" width="15.6640625" style="1" customWidth="1"/>
    <col min="11027" max="11027" width="19" style="1" customWidth="1"/>
    <col min="11028" max="11028" width="12.33203125" style="1" customWidth="1"/>
    <col min="11029" max="11029" width="15.88671875" style="1" customWidth="1"/>
    <col min="11030" max="11030" width="15.6640625" style="1" customWidth="1"/>
    <col min="11031" max="11031" width="16.88671875" style="1" customWidth="1"/>
    <col min="11032" max="11035" width="0" style="1" hidden="1" customWidth="1"/>
    <col min="11036" max="11040" width="10.6640625" style="1"/>
    <col min="11041" max="11041" width="0" style="1" hidden="1" customWidth="1"/>
    <col min="11042" max="11264" width="10.6640625" style="1"/>
    <col min="11265" max="11265" width="10.33203125" style="1" bestFit="1" customWidth="1"/>
    <col min="11266" max="11266" width="0" style="1" hidden="1" customWidth="1"/>
    <col min="11267" max="11267" width="18.6640625" style="1" bestFit="1" customWidth="1"/>
    <col min="11268" max="11268" width="25.5546875" style="1" bestFit="1" customWidth="1"/>
    <col min="11269" max="11269" width="12.33203125" style="1" customWidth="1"/>
    <col min="11270" max="11274" width="0" style="1" hidden="1" customWidth="1"/>
    <col min="11275" max="11275" width="12.44140625" style="1" customWidth="1"/>
    <col min="11276" max="11276" width="9" style="1" customWidth="1"/>
    <col min="11277" max="11277" width="10.33203125" style="1" customWidth="1"/>
    <col min="11278" max="11278" width="12.88671875" style="1" customWidth="1"/>
    <col min="11279" max="11279" width="12.109375" style="1" customWidth="1"/>
    <col min="11280" max="11280" width="12.6640625" style="1" customWidth="1"/>
    <col min="11281" max="11281" width="15.88671875" style="1" customWidth="1"/>
    <col min="11282" max="11282" width="15.6640625" style="1" customWidth="1"/>
    <col min="11283" max="11283" width="19" style="1" customWidth="1"/>
    <col min="11284" max="11284" width="12.33203125" style="1" customWidth="1"/>
    <col min="11285" max="11285" width="15.88671875" style="1" customWidth="1"/>
    <col min="11286" max="11286" width="15.6640625" style="1" customWidth="1"/>
    <col min="11287" max="11287" width="16.88671875" style="1" customWidth="1"/>
    <col min="11288" max="11291" width="0" style="1" hidden="1" customWidth="1"/>
    <col min="11292" max="11296" width="10.6640625" style="1"/>
    <col min="11297" max="11297" width="0" style="1" hidden="1" customWidth="1"/>
    <col min="11298" max="11520" width="10.6640625" style="1"/>
    <col min="11521" max="11521" width="10.33203125" style="1" bestFit="1" customWidth="1"/>
    <col min="11522" max="11522" width="0" style="1" hidden="1" customWidth="1"/>
    <col min="11523" max="11523" width="18.6640625" style="1" bestFit="1" customWidth="1"/>
    <col min="11524" max="11524" width="25.5546875" style="1" bestFit="1" customWidth="1"/>
    <col min="11525" max="11525" width="12.33203125" style="1" customWidth="1"/>
    <col min="11526" max="11530" width="0" style="1" hidden="1" customWidth="1"/>
    <col min="11531" max="11531" width="12.44140625" style="1" customWidth="1"/>
    <col min="11532" max="11532" width="9" style="1" customWidth="1"/>
    <col min="11533" max="11533" width="10.33203125" style="1" customWidth="1"/>
    <col min="11534" max="11534" width="12.88671875" style="1" customWidth="1"/>
    <col min="11535" max="11535" width="12.109375" style="1" customWidth="1"/>
    <col min="11536" max="11536" width="12.6640625" style="1" customWidth="1"/>
    <col min="11537" max="11537" width="15.88671875" style="1" customWidth="1"/>
    <col min="11538" max="11538" width="15.6640625" style="1" customWidth="1"/>
    <col min="11539" max="11539" width="19" style="1" customWidth="1"/>
    <col min="11540" max="11540" width="12.33203125" style="1" customWidth="1"/>
    <col min="11541" max="11541" width="15.88671875" style="1" customWidth="1"/>
    <col min="11542" max="11542" width="15.6640625" style="1" customWidth="1"/>
    <col min="11543" max="11543" width="16.88671875" style="1" customWidth="1"/>
    <col min="11544" max="11547" width="0" style="1" hidden="1" customWidth="1"/>
    <col min="11548" max="11552" width="10.6640625" style="1"/>
    <col min="11553" max="11553" width="0" style="1" hidden="1" customWidth="1"/>
    <col min="11554" max="11776" width="10.6640625" style="1"/>
    <col min="11777" max="11777" width="10.33203125" style="1" bestFit="1" customWidth="1"/>
    <col min="11778" max="11778" width="0" style="1" hidden="1" customWidth="1"/>
    <col min="11779" max="11779" width="18.6640625" style="1" bestFit="1" customWidth="1"/>
    <col min="11780" max="11780" width="25.5546875" style="1" bestFit="1" customWidth="1"/>
    <col min="11781" max="11781" width="12.33203125" style="1" customWidth="1"/>
    <col min="11782" max="11786" width="0" style="1" hidden="1" customWidth="1"/>
    <col min="11787" max="11787" width="12.44140625" style="1" customWidth="1"/>
    <col min="11788" max="11788" width="9" style="1" customWidth="1"/>
    <col min="11789" max="11789" width="10.33203125" style="1" customWidth="1"/>
    <col min="11790" max="11790" width="12.88671875" style="1" customWidth="1"/>
    <col min="11791" max="11791" width="12.109375" style="1" customWidth="1"/>
    <col min="11792" max="11792" width="12.6640625" style="1" customWidth="1"/>
    <col min="11793" max="11793" width="15.88671875" style="1" customWidth="1"/>
    <col min="11794" max="11794" width="15.6640625" style="1" customWidth="1"/>
    <col min="11795" max="11795" width="19" style="1" customWidth="1"/>
    <col min="11796" max="11796" width="12.33203125" style="1" customWidth="1"/>
    <col min="11797" max="11797" width="15.88671875" style="1" customWidth="1"/>
    <col min="11798" max="11798" width="15.6640625" style="1" customWidth="1"/>
    <col min="11799" max="11799" width="16.88671875" style="1" customWidth="1"/>
    <col min="11800" max="11803" width="0" style="1" hidden="1" customWidth="1"/>
    <col min="11804" max="11808" width="10.6640625" style="1"/>
    <col min="11809" max="11809" width="0" style="1" hidden="1" customWidth="1"/>
    <col min="11810" max="12032" width="10.6640625" style="1"/>
    <col min="12033" max="12033" width="10.33203125" style="1" bestFit="1" customWidth="1"/>
    <col min="12034" max="12034" width="0" style="1" hidden="1" customWidth="1"/>
    <col min="12035" max="12035" width="18.6640625" style="1" bestFit="1" customWidth="1"/>
    <col min="12036" max="12036" width="25.5546875" style="1" bestFit="1" customWidth="1"/>
    <col min="12037" max="12037" width="12.33203125" style="1" customWidth="1"/>
    <col min="12038" max="12042" width="0" style="1" hidden="1" customWidth="1"/>
    <col min="12043" max="12043" width="12.44140625" style="1" customWidth="1"/>
    <col min="12044" max="12044" width="9" style="1" customWidth="1"/>
    <col min="12045" max="12045" width="10.33203125" style="1" customWidth="1"/>
    <col min="12046" max="12046" width="12.88671875" style="1" customWidth="1"/>
    <col min="12047" max="12047" width="12.109375" style="1" customWidth="1"/>
    <col min="12048" max="12048" width="12.6640625" style="1" customWidth="1"/>
    <col min="12049" max="12049" width="15.88671875" style="1" customWidth="1"/>
    <col min="12050" max="12050" width="15.6640625" style="1" customWidth="1"/>
    <col min="12051" max="12051" width="19" style="1" customWidth="1"/>
    <col min="12052" max="12052" width="12.33203125" style="1" customWidth="1"/>
    <col min="12053" max="12053" width="15.88671875" style="1" customWidth="1"/>
    <col min="12054" max="12054" width="15.6640625" style="1" customWidth="1"/>
    <col min="12055" max="12055" width="16.88671875" style="1" customWidth="1"/>
    <col min="12056" max="12059" width="0" style="1" hidden="1" customWidth="1"/>
    <col min="12060" max="12064" width="10.6640625" style="1"/>
    <col min="12065" max="12065" width="0" style="1" hidden="1" customWidth="1"/>
    <col min="12066" max="12288" width="10.6640625" style="1"/>
    <col min="12289" max="12289" width="10.33203125" style="1" bestFit="1" customWidth="1"/>
    <col min="12290" max="12290" width="0" style="1" hidden="1" customWidth="1"/>
    <col min="12291" max="12291" width="18.6640625" style="1" bestFit="1" customWidth="1"/>
    <col min="12292" max="12292" width="25.5546875" style="1" bestFit="1" customWidth="1"/>
    <col min="12293" max="12293" width="12.33203125" style="1" customWidth="1"/>
    <col min="12294" max="12298" width="0" style="1" hidden="1" customWidth="1"/>
    <col min="12299" max="12299" width="12.44140625" style="1" customWidth="1"/>
    <col min="12300" max="12300" width="9" style="1" customWidth="1"/>
    <col min="12301" max="12301" width="10.33203125" style="1" customWidth="1"/>
    <col min="12302" max="12302" width="12.88671875" style="1" customWidth="1"/>
    <col min="12303" max="12303" width="12.109375" style="1" customWidth="1"/>
    <col min="12304" max="12304" width="12.6640625" style="1" customWidth="1"/>
    <col min="12305" max="12305" width="15.88671875" style="1" customWidth="1"/>
    <col min="12306" max="12306" width="15.6640625" style="1" customWidth="1"/>
    <col min="12307" max="12307" width="19" style="1" customWidth="1"/>
    <col min="12308" max="12308" width="12.33203125" style="1" customWidth="1"/>
    <col min="12309" max="12309" width="15.88671875" style="1" customWidth="1"/>
    <col min="12310" max="12310" width="15.6640625" style="1" customWidth="1"/>
    <col min="12311" max="12311" width="16.88671875" style="1" customWidth="1"/>
    <col min="12312" max="12315" width="0" style="1" hidden="1" customWidth="1"/>
    <col min="12316" max="12320" width="10.6640625" style="1"/>
    <col min="12321" max="12321" width="0" style="1" hidden="1" customWidth="1"/>
    <col min="12322" max="12544" width="10.6640625" style="1"/>
    <col min="12545" max="12545" width="10.33203125" style="1" bestFit="1" customWidth="1"/>
    <col min="12546" max="12546" width="0" style="1" hidden="1" customWidth="1"/>
    <col min="12547" max="12547" width="18.6640625" style="1" bestFit="1" customWidth="1"/>
    <col min="12548" max="12548" width="25.5546875" style="1" bestFit="1" customWidth="1"/>
    <col min="12549" max="12549" width="12.33203125" style="1" customWidth="1"/>
    <col min="12550" max="12554" width="0" style="1" hidden="1" customWidth="1"/>
    <col min="12555" max="12555" width="12.44140625" style="1" customWidth="1"/>
    <col min="12556" max="12556" width="9" style="1" customWidth="1"/>
    <col min="12557" max="12557" width="10.33203125" style="1" customWidth="1"/>
    <col min="12558" max="12558" width="12.88671875" style="1" customWidth="1"/>
    <col min="12559" max="12559" width="12.109375" style="1" customWidth="1"/>
    <col min="12560" max="12560" width="12.6640625" style="1" customWidth="1"/>
    <col min="12561" max="12561" width="15.88671875" style="1" customWidth="1"/>
    <col min="12562" max="12562" width="15.6640625" style="1" customWidth="1"/>
    <col min="12563" max="12563" width="19" style="1" customWidth="1"/>
    <col min="12564" max="12564" width="12.33203125" style="1" customWidth="1"/>
    <col min="12565" max="12565" width="15.88671875" style="1" customWidth="1"/>
    <col min="12566" max="12566" width="15.6640625" style="1" customWidth="1"/>
    <col min="12567" max="12567" width="16.88671875" style="1" customWidth="1"/>
    <col min="12568" max="12571" width="0" style="1" hidden="1" customWidth="1"/>
    <col min="12572" max="12576" width="10.6640625" style="1"/>
    <col min="12577" max="12577" width="0" style="1" hidden="1" customWidth="1"/>
    <col min="12578" max="12800" width="10.6640625" style="1"/>
    <col min="12801" max="12801" width="10.33203125" style="1" bestFit="1" customWidth="1"/>
    <col min="12802" max="12802" width="0" style="1" hidden="1" customWidth="1"/>
    <col min="12803" max="12803" width="18.6640625" style="1" bestFit="1" customWidth="1"/>
    <col min="12804" max="12804" width="25.5546875" style="1" bestFit="1" customWidth="1"/>
    <col min="12805" max="12805" width="12.33203125" style="1" customWidth="1"/>
    <col min="12806" max="12810" width="0" style="1" hidden="1" customWidth="1"/>
    <col min="12811" max="12811" width="12.44140625" style="1" customWidth="1"/>
    <col min="12812" max="12812" width="9" style="1" customWidth="1"/>
    <col min="12813" max="12813" width="10.33203125" style="1" customWidth="1"/>
    <col min="12814" max="12814" width="12.88671875" style="1" customWidth="1"/>
    <col min="12815" max="12815" width="12.109375" style="1" customWidth="1"/>
    <col min="12816" max="12816" width="12.6640625" style="1" customWidth="1"/>
    <col min="12817" max="12817" width="15.88671875" style="1" customWidth="1"/>
    <col min="12818" max="12818" width="15.6640625" style="1" customWidth="1"/>
    <col min="12819" max="12819" width="19" style="1" customWidth="1"/>
    <col min="12820" max="12820" width="12.33203125" style="1" customWidth="1"/>
    <col min="12821" max="12821" width="15.88671875" style="1" customWidth="1"/>
    <col min="12822" max="12822" width="15.6640625" style="1" customWidth="1"/>
    <col min="12823" max="12823" width="16.88671875" style="1" customWidth="1"/>
    <col min="12824" max="12827" width="0" style="1" hidden="1" customWidth="1"/>
    <col min="12828" max="12832" width="10.6640625" style="1"/>
    <col min="12833" max="12833" width="0" style="1" hidden="1" customWidth="1"/>
    <col min="12834" max="13056" width="10.6640625" style="1"/>
    <col min="13057" max="13057" width="10.33203125" style="1" bestFit="1" customWidth="1"/>
    <col min="13058" max="13058" width="0" style="1" hidden="1" customWidth="1"/>
    <col min="13059" max="13059" width="18.6640625" style="1" bestFit="1" customWidth="1"/>
    <col min="13060" max="13060" width="25.5546875" style="1" bestFit="1" customWidth="1"/>
    <col min="13061" max="13061" width="12.33203125" style="1" customWidth="1"/>
    <col min="13062" max="13066" width="0" style="1" hidden="1" customWidth="1"/>
    <col min="13067" max="13067" width="12.44140625" style="1" customWidth="1"/>
    <col min="13068" max="13068" width="9" style="1" customWidth="1"/>
    <col min="13069" max="13069" width="10.33203125" style="1" customWidth="1"/>
    <col min="13070" max="13070" width="12.88671875" style="1" customWidth="1"/>
    <col min="13071" max="13071" width="12.109375" style="1" customWidth="1"/>
    <col min="13072" max="13072" width="12.6640625" style="1" customWidth="1"/>
    <col min="13073" max="13073" width="15.88671875" style="1" customWidth="1"/>
    <col min="13074" max="13074" width="15.6640625" style="1" customWidth="1"/>
    <col min="13075" max="13075" width="19" style="1" customWidth="1"/>
    <col min="13076" max="13076" width="12.33203125" style="1" customWidth="1"/>
    <col min="13077" max="13077" width="15.88671875" style="1" customWidth="1"/>
    <col min="13078" max="13078" width="15.6640625" style="1" customWidth="1"/>
    <col min="13079" max="13079" width="16.88671875" style="1" customWidth="1"/>
    <col min="13080" max="13083" width="0" style="1" hidden="1" customWidth="1"/>
    <col min="13084" max="13088" width="10.6640625" style="1"/>
    <col min="13089" max="13089" width="0" style="1" hidden="1" customWidth="1"/>
    <col min="13090" max="13312" width="10.6640625" style="1"/>
    <col min="13313" max="13313" width="10.33203125" style="1" bestFit="1" customWidth="1"/>
    <col min="13314" max="13314" width="0" style="1" hidden="1" customWidth="1"/>
    <col min="13315" max="13315" width="18.6640625" style="1" bestFit="1" customWidth="1"/>
    <col min="13316" max="13316" width="25.5546875" style="1" bestFit="1" customWidth="1"/>
    <col min="13317" max="13317" width="12.33203125" style="1" customWidth="1"/>
    <col min="13318" max="13322" width="0" style="1" hidden="1" customWidth="1"/>
    <col min="13323" max="13323" width="12.44140625" style="1" customWidth="1"/>
    <col min="13324" max="13324" width="9" style="1" customWidth="1"/>
    <col min="13325" max="13325" width="10.33203125" style="1" customWidth="1"/>
    <col min="13326" max="13326" width="12.88671875" style="1" customWidth="1"/>
    <col min="13327" max="13327" width="12.109375" style="1" customWidth="1"/>
    <col min="13328" max="13328" width="12.6640625" style="1" customWidth="1"/>
    <col min="13329" max="13329" width="15.88671875" style="1" customWidth="1"/>
    <col min="13330" max="13330" width="15.6640625" style="1" customWidth="1"/>
    <col min="13331" max="13331" width="19" style="1" customWidth="1"/>
    <col min="13332" max="13332" width="12.33203125" style="1" customWidth="1"/>
    <col min="13333" max="13333" width="15.88671875" style="1" customWidth="1"/>
    <col min="13334" max="13334" width="15.6640625" style="1" customWidth="1"/>
    <col min="13335" max="13335" width="16.88671875" style="1" customWidth="1"/>
    <col min="13336" max="13339" width="0" style="1" hidden="1" customWidth="1"/>
    <col min="13340" max="13344" width="10.6640625" style="1"/>
    <col min="13345" max="13345" width="0" style="1" hidden="1" customWidth="1"/>
    <col min="13346" max="13568" width="10.6640625" style="1"/>
    <col min="13569" max="13569" width="10.33203125" style="1" bestFit="1" customWidth="1"/>
    <col min="13570" max="13570" width="0" style="1" hidden="1" customWidth="1"/>
    <col min="13571" max="13571" width="18.6640625" style="1" bestFit="1" customWidth="1"/>
    <col min="13572" max="13572" width="25.5546875" style="1" bestFit="1" customWidth="1"/>
    <col min="13573" max="13573" width="12.33203125" style="1" customWidth="1"/>
    <col min="13574" max="13578" width="0" style="1" hidden="1" customWidth="1"/>
    <col min="13579" max="13579" width="12.44140625" style="1" customWidth="1"/>
    <col min="13580" max="13580" width="9" style="1" customWidth="1"/>
    <col min="13581" max="13581" width="10.33203125" style="1" customWidth="1"/>
    <col min="13582" max="13582" width="12.88671875" style="1" customWidth="1"/>
    <col min="13583" max="13583" width="12.109375" style="1" customWidth="1"/>
    <col min="13584" max="13584" width="12.6640625" style="1" customWidth="1"/>
    <col min="13585" max="13585" width="15.88671875" style="1" customWidth="1"/>
    <col min="13586" max="13586" width="15.6640625" style="1" customWidth="1"/>
    <col min="13587" max="13587" width="19" style="1" customWidth="1"/>
    <col min="13588" max="13588" width="12.33203125" style="1" customWidth="1"/>
    <col min="13589" max="13589" width="15.88671875" style="1" customWidth="1"/>
    <col min="13590" max="13590" width="15.6640625" style="1" customWidth="1"/>
    <col min="13591" max="13591" width="16.88671875" style="1" customWidth="1"/>
    <col min="13592" max="13595" width="0" style="1" hidden="1" customWidth="1"/>
    <col min="13596" max="13600" width="10.6640625" style="1"/>
    <col min="13601" max="13601" width="0" style="1" hidden="1" customWidth="1"/>
    <col min="13602" max="13824" width="10.6640625" style="1"/>
    <col min="13825" max="13825" width="10.33203125" style="1" bestFit="1" customWidth="1"/>
    <col min="13826" max="13826" width="0" style="1" hidden="1" customWidth="1"/>
    <col min="13827" max="13827" width="18.6640625" style="1" bestFit="1" customWidth="1"/>
    <col min="13828" max="13828" width="25.5546875" style="1" bestFit="1" customWidth="1"/>
    <col min="13829" max="13829" width="12.33203125" style="1" customWidth="1"/>
    <col min="13830" max="13834" width="0" style="1" hidden="1" customWidth="1"/>
    <col min="13835" max="13835" width="12.44140625" style="1" customWidth="1"/>
    <col min="13836" max="13836" width="9" style="1" customWidth="1"/>
    <col min="13837" max="13837" width="10.33203125" style="1" customWidth="1"/>
    <col min="13838" max="13838" width="12.88671875" style="1" customWidth="1"/>
    <col min="13839" max="13839" width="12.109375" style="1" customWidth="1"/>
    <col min="13840" max="13840" width="12.6640625" style="1" customWidth="1"/>
    <col min="13841" max="13841" width="15.88671875" style="1" customWidth="1"/>
    <col min="13842" max="13842" width="15.6640625" style="1" customWidth="1"/>
    <col min="13843" max="13843" width="19" style="1" customWidth="1"/>
    <col min="13844" max="13844" width="12.33203125" style="1" customWidth="1"/>
    <col min="13845" max="13845" width="15.88671875" style="1" customWidth="1"/>
    <col min="13846" max="13846" width="15.6640625" style="1" customWidth="1"/>
    <col min="13847" max="13847" width="16.88671875" style="1" customWidth="1"/>
    <col min="13848" max="13851" width="0" style="1" hidden="1" customWidth="1"/>
    <col min="13852" max="13856" width="10.6640625" style="1"/>
    <col min="13857" max="13857" width="0" style="1" hidden="1" customWidth="1"/>
    <col min="13858" max="14080" width="10.6640625" style="1"/>
    <col min="14081" max="14081" width="10.33203125" style="1" bestFit="1" customWidth="1"/>
    <col min="14082" max="14082" width="0" style="1" hidden="1" customWidth="1"/>
    <col min="14083" max="14083" width="18.6640625" style="1" bestFit="1" customWidth="1"/>
    <col min="14084" max="14084" width="25.5546875" style="1" bestFit="1" customWidth="1"/>
    <col min="14085" max="14085" width="12.33203125" style="1" customWidth="1"/>
    <col min="14086" max="14090" width="0" style="1" hidden="1" customWidth="1"/>
    <col min="14091" max="14091" width="12.44140625" style="1" customWidth="1"/>
    <col min="14092" max="14092" width="9" style="1" customWidth="1"/>
    <col min="14093" max="14093" width="10.33203125" style="1" customWidth="1"/>
    <col min="14094" max="14094" width="12.88671875" style="1" customWidth="1"/>
    <col min="14095" max="14095" width="12.109375" style="1" customWidth="1"/>
    <col min="14096" max="14096" width="12.6640625" style="1" customWidth="1"/>
    <col min="14097" max="14097" width="15.88671875" style="1" customWidth="1"/>
    <col min="14098" max="14098" width="15.6640625" style="1" customWidth="1"/>
    <col min="14099" max="14099" width="19" style="1" customWidth="1"/>
    <col min="14100" max="14100" width="12.33203125" style="1" customWidth="1"/>
    <col min="14101" max="14101" width="15.88671875" style="1" customWidth="1"/>
    <col min="14102" max="14102" width="15.6640625" style="1" customWidth="1"/>
    <col min="14103" max="14103" width="16.88671875" style="1" customWidth="1"/>
    <col min="14104" max="14107" width="0" style="1" hidden="1" customWidth="1"/>
    <col min="14108" max="14112" width="10.6640625" style="1"/>
    <col min="14113" max="14113" width="0" style="1" hidden="1" customWidth="1"/>
    <col min="14114" max="14336" width="10.6640625" style="1"/>
    <col min="14337" max="14337" width="10.33203125" style="1" bestFit="1" customWidth="1"/>
    <col min="14338" max="14338" width="0" style="1" hidden="1" customWidth="1"/>
    <col min="14339" max="14339" width="18.6640625" style="1" bestFit="1" customWidth="1"/>
    <col min="14340" max="14340" width="25.5546875" style="1" bestFit="1" customWidth="1"/>
    <col min="14341" max="14341" width="12.33203125" style="1" customWidth="1"/>
    <col min="14342" max="14346" width="0" style="1" hidden="1" customWidth="1"/>
    <col min="14347" max="14347" width="12.44140625" style="1" customWidth="1"/>
    <col min="14348" max="14348" width="9" style="1" customWidth="1"/>
    <col min="14349" max="14349" width="10.33203125" style="1" customWidth="1"/>
    <col min="14350" max="14350" width="12.88671875" style="1" customWidth="1"/>
    <col min="14351" max="14351" width="12.109375" style="1" customWidth="1"/>
    <col min="14352" max="14352" width="12.6640625" style="1" customWidth="1"/>
    <col min="14353" max="14353" width="15.88671875" style="1" customWidth="1"/>
    <col min="14354" max="14354" width="15.6640625" style="1" customWidth="1"/>
    <col min="14355" max="14355" width="19" style="1" customWidth="1"/>
    <col min="14356" max="14356" width="12.33203125" style="1" customWidth="1"/>
    <col min="14357" max="14357" width="15.88671875" style="1" customWidth="1"/>
    <col min="14358" max="14358" width="15.6640625" style="1" customWidth="1"/>
    <col min="14359" max="14359" width="16.88671875" style="1" customWidth="1"/>
    <col min="14360" max="14363" width="0" style="1" hidden="1" customWidth="1"/>
    <col min="14364" max="14368" width="10.6640625" style="1"/>
    <col min="14369" max="14369" width="0" style="1" hidden="1" customWidth="1"/>
    <col min="14370" max="14592" width="10.6640625" style="1"/>
    <col min="14593" max="14593" width="10.33203125" style="1" bestFit="1" customWidth="1"/>
    <col min="14594" max="14594" width="0" style="1" hidden="1" customWidth="1"/>
    <col min="14595" max="14595" width="18.6640625" style="1" bestFit="1" customWidth="1"/>
    <col min="14596" max="14596" width="25.5546875" style="1" bestFit="1" customWidth="1"/>
    <col min="14597" max="14597" width="12.33203125" style="1" customWidth="1"/>
    <col min="14598" max="14602" width="0" style="1" hidden="1" customWidth="1"/>
    <col min="14603" max="14603" width="12.44140625" style="1" customWidth="1"/>
    <col min="14604" max="14604" width="9" style="1" customWidth="1"/>
    <col min="14605" max="14605" width="10.33203125" style="1" customWidth="1"/>
    <col min="14606" max="14606" width="12.88671875" style="1" customWidth="1"/>
    <col min="14607" max="14607" width="12.109375" style="1" customWidth="1"/>
    <col min="14608" max="14608" width="12.6640625" style="1" customWidth="1"/>
    <col min="14609" max="14609" width="15.88671875" style="1" customWidth="1"/>
    <col min="14610" max="14610" width="15.6640625" style="1" customWidth="1"/>
    <col min="14611" max="14611" width="19" style="1" customWidth="1"/>
    <col min="14612" max="14612" width="12.33203125" style="1" customWidth="1"/>
    <col min="14613" max="14613" width="15.88671875" style="1" customWidth="1"/>
    <col min="14614" max="14614" width="15.6640625" style="1" customWidth="1"/>
    <col min="14615" max="14615" width="16.88671875" style="1" customWidth="1"/>
    <col min="14616" max="14619" width="0" style="1" hidden="1" customWidth="1"/>
    <col min="14620" max="14624" width="10.6640625" style="1"/>
    <col min="14625" max="14625" width="0" style="1" hidden="1" customWidth="1"/>
    <col min="14626" max="14848" width="10.6640625" style="1"/>
    <col min="14849" max="14849" width="10.33203125" style="1" bestFit="1" customWidth="1"/>
    <col min="14850" max="14850" width="0" style="1" hidden="1" customWidth="1"/>
    <col min="14851" max="14851" width="18.6640625" style="1" bestFit="1" customWidth="1"/>
    <col min="14852" max="14852" width="25.5546875" style="1" bestFit="1" customWidth="1"/>
    <col min="14853" max="14853" width="12.33203125" style="1" customWidth="1"/>
    <col min="14854" max="14858" width="0" style="1" hidden="1" customWidth="1"/>
    <col min="14859" max="14859" width="12.44140625" style="1" customWidth="1"/>
    <col min="14860" max="14860" width="9" style="1" customWidth="1"/>
    <col min="14861" max="14861" width="10.33203125" style="1" customWidth="1"/>
    <col min="14862" max="14862" width="12.88671875" style="1" customWidth="1"/>
    <col min="14863" max="14863" width="12.109375" style="1" customWidth="1"/>
    <col min="14864" max="14864" width="12.6640625" style="1" customWidth="1"/>
    <col min="14865" max="14865" width="15.88671875" style="1" customWidth="1"/>
    <col min="14866" max="14866" width="15.6640625" style="1" customWidth="1"/>
    <col min="14867" max="14867" width="19" style="1" customWidth="1"/>
    <col min="14868" max="14868" width="12.33203125" style="1" customWidth="1"/>
    <col min="14869" max="14869" width="15.88671875" style="1" customWidth="1"/>
    <col min="14870" max="14870" width="15.6640625" style="1" customWidth="1"/>
    <col min="14871" max="14871" width="16.88671875" style="1" customWidth="1"/>
    <col min="14872" max="14875" width="0" style="1" hidden="1" customWidth="1"/>
    <col min="14876" max="14880" width="10.6640625" style="1"/>
    <col min="14881" max="14881" width="0" style="1" hidden="1" customWidth="1"/>
    <col min="14882" max="15104" width="10.6640625" style="1"/>
    <col min="15105" max="15105" width="10.33203125" style="1" bestFit="1" customWidth="1"/>
    <col min="15106" max="15106" width="0" style="1" hidden="1" customWidth="1"/>
    <col min="15107" max="15107" width="18.6640625" style="1" bestFit="1" customWidth="1"/>
    <col min="15108" max="15108" width="25.5546875" style="1" bestFit="1" customWidth="1"/>
    <col min="15109" max="15109" width="12.33203125" style="1" customWidth="1"/>
    <col min="15110" max="15114" width="0" style="1" hidden="1" customWidth="1"/>
    <col min="15115" max="15115" width="12.44140625" style="1" customWidth="1"/>
    <col min="15116" max="15116" width="9" style="1" customWidth="1"/>
    <col min="15117" max="15117" width="10.33203125" style="1" customWidth="1"/>
    <col min="15118" max="15118" width="12.88671875" style="1" customWidth="1"/>
    <col min="15119" max="15119" width="12.109375" style="1" customWidth="1"/>
    <col min="15120" max="15120" width="12.6640625" style="1" customWidth="1"/>
    <col min="15121" max="15121" width="15.88671875" style="1" customWidth="1"/>
    <col min="15122" max="15122" width="15.6640625" style="1" customWidth="1"/>
    <col min="15123" max="15123" width="19" style="1" customWidth="1"/>
    <col min="15124" max="15124" width="12.33203125" style="1" customWidth="1"/>
    <col min="15125" max="15125" width="15.88671875" style="1" customWidth="1"/>
    <col min="15126" max="15126" width="15.6640625" style="1" customWidth="1"/>
    <col min="15127" max="15127" width="16.88671875" style="1" customWidth="1"/>
    <col min="15128" max="15131" width="0" style="1" hidden="1" customWidth="1"/>
    <col min="15132" max="15136" width="10.6640625" style="1"/>
    <col min="15137" max="15137" width="0" style="1" hidden="1" customWidth="1"/>
    <col min="15138" max="15360" width="10.6640625" style="1"/>
    <col min="15361" max="15361" width="10.33203125" style="1" bestFit="1" customWidth="1"/>
    <col min="15362" max="15362" width="0" style="1" hidden="1" customWidth="1"/>
    <col min="15363" max="15363" width="18.6640625" style="1" bestFit="1" customWidth="1"/>
    <col min="15364" max="15364" width="25.5546875" style="1" bestFit="1" customWidth="1"/>
    <col min="15365" max="15365" width="12.33203125" style="1" customWidth="1"/>
    <col min="15366" max="15370" width="0" style="1" hidden="1" customWidth="1"/>
    <col min="15371" max="15371" width="12.44140625" style="1" customWidth="1"/>
    <col min="15372" max="15372" width="9" style="1" customWidth="1"/>
    <col min="15373" max="15373" width="10.33203125" style="1" customWidth="1"/>
    <col min="15374" max="15374" width="12.88671875" style="1" customWidth="1"/>
    <col min="15375" max="15375" width="12.109375" style="1" customWidth="1"/>
    <col min="15376" max="15376" width="12.6640625" style="1" customWidth="1"/>
    <col min="15377" max="15377" width="15.88671875" style="1" customWidth="1"/>
    <col min="15378" max="15378" width="15.6640625" style="1" customWidth="1"/>
    <col min="15379" max="15379" width="19" style="1" customWidth="1"/>
    <col min="15380" max="15380" width="12.33203125" style="1" customWidth="1"/>
    <col min="15381" max="15381" width="15.88671875" style="1" customWidth="1"/>
    <col min="15382" max="15382" width="15.6640625" style="1" customWidth="1"/>
    <col min="15383" max="15383" width="16.88671875" style="1" customWidth="1"/>
    <col min="15384" max="15387" width="0" style="1" hidden="1" customWidth="1"/>
    <col min="15388" max="15392" width="10.6640625" style="1"/>
    <col min="15393" max="15393" width="0" style="1" hidden="1" customWidth="1"/>
    <col min="15394" max="15616" width="10.6640625" style="1"/>
    <col min="15617" max="15617" width="10.33203125" style="1" bestFit="1" customWidth="1"/>
    <col min="15618" max="15618" width="0" style="1" hidden="1" customWidth="1"/>
    <col min="15619" max="15619" width="18.6640625" style="1" bestFit="1" customWidth="1"/>
    <col min="15620" max="15620" width="25.5546875" style="1" bestFit="1" customWidth="1"/>
    <col min="15621" max="15621" width="12.33203125" style="1" customWidth="1"/>
    <col min="15622" max="15626" width="0" style="1" hidden="1" customWidth="1"/>
    <col min="15627" max="15627" width="12.44140625" style="1" customWidth="1"/>
    <col min="15628" max="15628" width="9" style="1" customWidth="1"/>
    <col min="15629" max="15629" width="10.33203125" style="1" customWidth="1"/>
    <col min="15630" max="15630" width="12.88671875" style="1" customWidth="1"/>
    <col min="15631" max="15631" width="12.109375" style="1" customWidth="1"/>
    <col min="15632" max="15632" width="12.6640625" style="1" customWidth="1"/>
    <col min="15633" max="15633" width="15.88671875" style="1" customWidth="1"/>
    <col min="15634" max="15634" width="15.6640625" style="1" customWidth="1"/>
    <col min="15635" max="15635" width="19" style="1" customWidth="1"/>
    <col min="15636" max="15636" width="12.33203125" style="1" customWidth="1"/>
    <col min="15637" max="15637" width="15.88671875" style="1" customWidth="1"/>
    <col min="15638" max="15638" width="15.6640625" style="1" customWidth="1"/>
    <col min="15639" max="15639" width="16.88671875" style="1" customWidth="1"/>
    <col min="15640" max="15643" width="0" style="1" hidden="1" customWidth="1"/>
    <col min="15644" max="15648" width="10.6640625" style="1"/>
    <col min="15649" max="15649" width="0" style="1" hidden="1" customWidth="1"/>
    <col min="15650" max="15872" width="10.6640625" style="1"/>
    <col min="15873" max="15873" width="10.33203125" style="1" bestFit="1" customWidth="1"/>
    <col min="15874" max="15874" width="0" style="1" hidden="1" customWidth="1"/>
    <col min="15875" max="15875" width="18.6640625" style="1" bestFit="1" customWidth="1"/>
    <col min="15876" max="15876" width="25.5546875" style="1" bestFit="1" customWidth="1"/>
    <col min="15877" max="15877" width="12.33203125" style="1" customWidth="1"/>
    <col min="15878" max="15882" width="0" style="1" hidden="1" customWidth="1"/>
    <col min="15883" max="15883" width="12.44140625" style="1" customWidth="1"/>
    <col min="15884" max="15884" width="9" style="1" customWidth="1"/>
    <col min="15885" max="15885" width="10.33203125" style="1" customWidth="1"/>
    <col min="15886" max="15886" width="12.88671875" style="1" customWidth="1"/>
    <col min="15887" max="15887" width="12.109375" style="1" customWidth="1"/>
    <col min="15888" max="15888" width="12.6640625" style="1" customWidth="1"/>
    <col min="15889" max="15889" width="15.88671875" style="1" customWidth="1"/>
    <col min="15890" max="15890" width="15.6640625" style="1" customWidth="1"/>
    <col min="15891" max="15891" width="19" style="1" customWidth="1"/>
    <col min="15892" max="15892" width="12.33203125" style="1" customWidth="1"/>
    <col min="15893" max="15893" width="15.88671875" style="1" customWidth="1"/>
    <col min="15894" max="15894" width="15.6640625" style="1" customWidth="1"/>
    <col min="15895" max="15895" width="16.88671875" style="1" customWidth="1"/>
    <col min="15896" max="15899" width="0" style="1" hidden="1" customWidth="1"/>
    <col min="15900" max="15904" width="10.6640625" style="1"/>
    <col min="15905" max="15905" width="0" style="1" hidden="1" customWidth="1"/>
    <col min="15906" max="16128" width="10.6640625" style="1"/>
    <col min="16129" max="16129" width="10.33203125" style="1" bestFit="1" customWidth="1"/>
    <col min="16130" max="16130" width="0" style="1" hidden="1" customWidth="1"/>
    <col min="16131" max="16131" width="18.6640625" style="1" bestFit="1" customWidth="1"/>
    <col min="16132" max="16132" width="25.5546875" style="1" bestFit="1" customWidth="1"/>
    <col min="16133" max="16133" width="12.33203125" style="1" customWidth="1"/>
    <col min="16134" max="16138" width="0" style="1" hidden="1" customWidth="1"/>
    <col min="16139" max="16139" width="12.44140625" style="1" customWidth="1"/>
    <col min="16140" max="16140" width="9" style="1" customWidth="1"/>
    <col min="16141" max="16141" width="10.33203125" style="1" customWidth="1"/>
    <col min="16142" max="16142" width="12.88671875" style="1" customWidth="1"/>
    <col min="16143" max="16143" width="12.109375" style="1" customWidth="1"/>
    <col min="16144" max="16144" width="12.6640625" style="1" customWidth="1"/>
    <col min="16145" max="16145" width="15.88671875" style="1" customWidth="1"/>
    <col min="16146" max="16146" width="15.6640625" style="1" customWidth="1"/>
    <col min="16147" max="16147" width="19" style="1" customWidth="1"/>
    <col min="16148" max="16148" width="12.33203125" style="1" customWidth="1"/>
    <col min="16149" max="16149" width="15.88671875" style="1" customWidth="1"/>
    <col min="16150" max="16150" width="15.6640625" style="1" customWidth="1"/>
    <col min="16151" max="16151" width="16.88671875" style="1" customWidth="1"/>
    <col min="16152" max="16155" width="0" style="1" hidden="1" customWidth="1"/>
    <col min="16156" max="16160" width="10.6640625" style="1"/>
    <col min="16161" max="16161" width="0" style="1" hidden="1" customWidth="1"/>
    <col min="16162" max="16384" width="10.6640625" style="1"/>
  </cols>
  <sheetData>
    <row r="2" spans="1:33" ht="23.4" x14ac:dyDescent="0.45">
      <c r="A2" s="168" t="s">
        <v>13</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row>
    <row r="3" spans="1:33" ht="23.4" x14ac:dyDescent="0.45">
      <c r="A3" s="168" t="s">
        <v>14</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row>
    <row r="4" spans="1:33" ht="23.4" x14ac:dyDescent="0.45">
      <c r="A4" s="168" t="s">
        <v>15</v>
      </c>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row>
    <row r="5" spans="1:33" ht="16.2" thickBot="1" x14ac:dyDescent="0.35"/>
    <row r="6" spans="1:33" s="182" customFormat="1" ht="78.599999999999994" thickTop="1" x14ac:dyDescent="0.3">
      <c r="A6" s="171" t="s">
        <v>16</v>
      </c>
      <c r="B6" s="172" t="s">
        <v>17</v>
      </c>
      <c r="C6" s="172" t="s">
        <v>18</v>
      </c>
      <c r="D6" s="172" t="s">
        <v>19</v>
      </c>
      <c r="E6" s="172" t="s">
        <v>20</v>
      </c>
      <c r="F6" s="172" t="s">
        <v>21</v>
      </c>
      <c r="G6" s="172" t="s">
        <v>22</v>
      </c>
      <c r="H6" s="172" t="s">
        <v>23</v>
      </c>
      <c r="I6" s="172" t="s">
        <v>24</v>
      </c>
      <c r="J6" s="173" t="s">
        <v>25</v>
      </c>
      <c r="K6" s="174" t="s">
        <v>26</v>
      </c>
      <c r="L6" s="175" t="s">
        <v>27</v>
      </c>
      <c r="M6" s="175" t="s">
        <v>28</v>
      </c>
      <c r="N6" s="175" t="s">
        <v>29</v>
      </c>
      <c r="O6" s="175" t="s">
        <v>30</v>
      </c>
      <c r="P6" s="176" t="s">
        <v>31</v>
      </c>
      <c r="Q6" s="177" t="s">
        <v>32</v>
      </c>
      <c r="R6" s="177" t="s">
        <v>27</v>
      </c>
      <c r="S6" s="177" t="s">
        <v>28</v>
      </c>
      <c r="T6" s="177" t="s">
        <v>29</v>
      </c>
      <c r="U6" s="177" t="s">
        <v>30</v>
      </c>
      <c r="V6" s="178" t="s">
        <v>33</v>
      </c>
      <c r="W6" s="177" t="s">
        <v>34</v>
      </c>
      <c r="X6" s="177" t="s">
        <v>27</v>
      </c>
      <c r="Y6" s="177" t="s">
        <v>28</v>
      </c>
      <c r="Z6" s="177" t="s">
        <v>29</v>
      </c>
      <c r="AA6" s="177" t="s">
        <v>30</v>
      </c>
      <c r="AB6" s="177" t="s">
        <v>35</v>
      </c>
      <c r="AC6" s="179" t="s">
        <v>36</v>
      </c>
      <c r="AD6" s="180" t="s">
        <v>37</v>
      </c>
      <c r="AE6" s="180" t="s">
        <v>38</v>
      </c>
      <c r="AF6" s="181" t="s">
        <v>39</v>
      </c>
    </row>
    <row r="7" spans="1:33" x14ac:dyDescent="0.3">
      <c r="A7" s="183"/>
      <c r="B7" s="184" t="s">
        <v>40</v>
      </c>
      <c r="C7" s="185" t="s">
        <v>41</v>
      </c>
      <c r="D7" s="185" t="s">
        <v>42</v>
      </c>
      <c r="E7" s="184" t="s">
        <v>43</v>
      </c>
      <c r="F7" s="186" t="str">
        <f>VLOOKUP(B7,NomLicenceClub,2,FALSE)</f>
        <v>109291N</v>
      </c>
      <c r="G7" s="185" t="s">
        <v>44</v>
      </c>
      <c r="H7" s="186">
        <v>1</v>
      </c>
      <c r="I7" s="185">
        <v>2022</v>
      </c>
      <c r="J7" s="187">
        <v>3.13</v>
      </c>
      <c r="K7" s="188">
        <v>12</v>
      </c>
      <c r="L7" s="188">
        <v>200</v>
      </c>
      <c r="M7" s="188">
        <v>38</v>
      </c>
      <c r="N7" s="189">
        <v>6.666666666666667</v>
      </c>
      <c r="O7" s="190">
        <v>44</v>
      </c>
      <c r="P7" s="191">
        <f>L7/M7</f>
        <v>5.2631578947368425</v>
      </c>
      <c r="Q7" s="188"/>
      <c r="R7" s="188"/>
      <c r="S7" s="188"/>
      <c r="T7" s="189"/>
      <c r="U7" s="190"/>
      <c r="V7" s="192" t="e">
        <f>R7/S7</f>
        <v>#DIV/0!</v>
      </c>
      <c r="W7" s="193"/>
      <c r="X7" s="194"/>
      <c r="Y7" s="194"/>
      <c r="Z7" s="194"/>
      <c r="AA7" s="194"/>
      <c r="AB7" s="195" t="e">
        <f>X7/Y7</f>
        <v>#DIV/0!</v>
      </c>
      <c r="AC7" s="196">
        <f>IF(COUNTA(K7,Q7,W7)&lt;3,SUM(K7,Q7,W7),(SUM(K7,Q7,W7)-MIN(K7,Q7,W7)))</f>
        <v>12</v>
      </c>
      <c r="AD7" s="192">
        <f>SUM(L7,R7,X7)/SUM(M7,S7,Y7)</f>
        <v>5.2631578947368425</v>
      </c>
      <c r="AE7" s="192">
        <f>MAX(N7,T7,Z7)</f>
        <v>6.666666666666667</v>
      </c>
      <c r="AF7" s="197">
        <f>MAX(O7,U7,AA7)</f>
        <v>44</v>
      </c>
      <c r="AG7" s="1" t="s">
        <v>45</v>
      </c>
    </row>
    <row r="8" spans="1:33" x14ac:dyDescent="0.3">
      <c r="A8" s="183"/>
      <c r="B8" s="198" t="s">
        <v>46</v>
      </c>
      <c r="C8" s="185" t="s">
        <v>47</v>
      </c>
      <c r="D8" s="185" t="s">
        <v>48</v>
      </c>
      <c r="E8" s="198" t="s">
        <v>43</v>
      </c>
      <c r="F8" s="186" t="str">
        <f>VLOOKUP(B8,NomLicenceClub,2,FALSE)</f>
        <v>168882S</v>
      </c>
      <c r="G8" s="185" t="s">
        <v>44</v>
      </c>
      <c r="H8" s="186">
        <v>1</v>
      </c>
      <c r="I8" s="185">
        <v>2022</v>
      </c>
      <c r="J8" s="187">
        <v>3.4</v>
      </c>
      <c r="K8" s="188">
        <v>10</v>
      </c>
      <c r="L8" s="188">
        <v>171</v>
      </c>
      <c r="M8" s="188">
        <v>56</v>
      </c>
      <c r="N8" s="189">
        <v>3.8461538461538463</v>
      </c>
      <c r="O8" s="190">
        <v>19</v>
      </c>
      <c r="P8" s="191">
        <f>L8/M8</f>
        <v>3.0535714285714284</v>
      </c>
      <c r="Q8" s="199"/>
      <c r="R8" s="199"/>
      <c r="S8" s="199"/>
      <c r="T8" s="200"/>
      <c r="U8" s="201"/>
      <c r="V8" s="192" t="e">
        <f>R8/S8</f>
        <v>#DIV/0!</v>
      </c>
      <c r="W8" s="202"/>
      <c r="X8" s="195"/>
      <c r="Y8" s="195"/>
      <c r="Z8" s="195"/>
      <c r="AA8" s="195"/>
      <c r="AB8" s="195" t="e">
        <f>X8/Y8</f>
        <v>#DIV/0!</v>
      </c>
      <c r="AC8" s="196">
        <f>IF(COUNTA(K8,Q8,W8)&lt;3,SUM(K8,Q8,W8),(SUM(K8,Q8,W8)-MIN(K8,Q8,W8)))</f>
        <v>10</v>
      </c>
      <c r="AD8" s="192">
        <f>SUM(L8,R8,X8)/SUM(M8,S8,Y8)</f>
        <v>3.0535714285714284</v>
      </c>
      <c r="AE8" s="192">
        <f>MAX(N8,T8,Z8)</f>
        <v>3.8461538461538463</v>
      </c>
      <c r="AF8" s="197">
        <f>MAX(O8,U8,AA8)</f>
        <v>19</v>
      </c>
      <c r="AG8" s="1" t="s">
        <v>45</v>
      </c>
    </row>
    <row r="9" spans="1:33" x14ac:dyDescent="0.3">
      <c r="A9" s="183"/>
      <c r="B9" s="184" t="s">
        <v>49</v>
      </c>
      <c r="C9" s="185" t="s">
        <v>50</v>
      </c>
      <c r="D9" s="185" t="s">
        <v>51</v>
      </c>
      <c r="E9" s="184" t="s">
        <v>43</v>
      </c>
      <c r="F9" s="186" t="str">
        <f>VLOOKUP(B9,NomLicenceClub,2,FALSE)</f>
        <v>154522J</v>
      </c>
      <c r="G9" s="185" t="s">
        <v>44</v>
      </c>
      <c r="H9" s="186">
        <v>1</v>
      </c>
      <c r="I9" s="185">
        <v>2022</v>
      </c>
      <c r="J9" s="187">
        <v>2.61</v>
      </c>
      <c r="K9" s="203">
        <v>10</v>
      </c>
      <c r="L9" s="203">
        <v>192</v>
      </c>
      <c r="M9" s="203">
        <v>60</v>
      </c>
      <c r="N9" s="204">
        <v>3.2666666666666666</v>
      </c>
      <c r="O9" s="205">
        <v>25</v>
      </c>
      <c r="P9" s="191">
        <f>L9/M9</f>
        <v>3.2</v>
      </c>
      <c r="Q9" s="188"/>
      <c r="R9" s="188"/>
      <c r="S9" s="188"/>
      <c r="T9" s="189"/>
      <c r="U9" s="190"/>
      <c r="V9" s="192" t="e">
        <f>R9/S9</f>
        <v>#DIV/0!</v>
      </c>
      <c r="W9" s="188"/>
      <c r="X9" s="188"/>
      <c r="Y9" s="188"/>
      <c r="Z9" s="189"/>
      <c r="AA9" s="190"/>
      <c r="AB9" s="195" t="e">
        <f>X9/Y9</f>
        <v>#DIV/0!</v>
      </c>
      <c r="AC9" s="196">
        <f>IF(COUNTA(K9,Q9,W9)&lt;3,SUM(K9,Q9,W9),(SUM(K9,Q9,W9)-MIN(K9,Q9,W9)))</f>
        <v>10</v>
      </c>
      <c r="AD9" s="192">
        <f>SUM(L9,R9,X9)/SUM(M9,S9,Y9)</f>
        <v>3.2</v>
      </c>
      <c r="AE9" s="192">
        <f>MAX(N9,T9,Z9)</f>
        <v>3.2666666666666666</v>
      </c>
      <c r="AF9" s="197">
        <f>MAX(O9,U9,AA9)</f>
        <v>25</v>
      </c>
    </row>
    <row r="10" spans="1:33" x14ac:dyDescent="0.3">
      <c r="A10" s="183"/>
      <c r="B10" s="184" t="s">
        <v>52</v>
      </c>
      <c r="C10" s="185" t="s">
        <v>53</v>
      </c>
      <c r="D10" s="185" t="s">
        <v>54</v>
      </c>
      <c r="E10" s="184" t="s">
        <v>55</v>
      </c>
      <c r="F10" s="186" t="str">
        <f>VLOOKUP(B10,NomLicenceClub,2,FALSE)</f>
        <v>157535J</v>
      </c>
      <c r="G10" s="185" t="s">
        <v>44</v>
      </c>
      <c r="H10" s="186">
        <v>1</v>
      </c>
      <c r="I10" s="185">
        <v>2020</v>
      </c>
      <c r="J10" s="187">
        <v>3.51</v>
      </c>
      <c r="K10" s="188">
        <v>9</v>
      </c>
      <c r="L10" s="188">
        <v>144</v>
      </c>
      <c r="M10" s="188">
        <v>59</v>
      </c>
      <c r="N10" s="189">
        <v>3.4482758620689653</v>
      </c>
      <c r="O10" s="190">
        <v>16</v>
      </c>
      <c r="P10" s="191">
        <f>L10/M10</f>
        <v>2.4406779661016951</v>
      </c>
      <c r="Q10" s="206"/>
      <c r="R10" s="206"/>
      <c r="S10" s="206"/>
      <c r="T10" s="206"/>
      <c r="U10" s="206"/>
      <c r="V10" s="192" t="e">
        <f>R10/S10</f>
        <v>#DIV/0!</v>
      </c>
      <c r="W10" s="202"/>
      <c r="X10" s="195"/>
      <c r="Y10" s="195"/>
      <c r="Z10" s="195"/>
      <c r="AA10" s="195"/>
      <c r="AB10" s="195" t="e">
        <f>X10/Y10</f>
        <v>#DIV/0!</v>
      </c>
      <c r="AC10" s="196">
        <f>IF(COUNTA(K10,Q10,W10)&lt;3,SUM(K10,Q10,W10),(SUM(K10,Q10,W10)-MIN(K10,Q10,W10)))</f>
        <v>9</v>
      </c>
      <c r="AD10" s="192">
        <f>SUM(L10,R10,X10)/SUM(M10,S10,Y10)</f>
        <v>2.4406779661016951</v>
      </c>
      <c r="AE10" s="192">
        <f>MAX(N10,T10,Z10)</f>
        <v>3.4482758620689653</v>
      </c>
      <c r="AF10" s="197">
        <f>MAX(O10,U10,AA10)</f>
        <v>16</v>
      </c>
      <c r="AG10" s="1" t="s">
        <v>45</v>
      </c>
    </row>
    <row r="11" spans="1:33" x14ac:dyDescent="0.3">
      <c r="A11" s="183"/>
      <c r="B11" s="198" t="s">
        <v>56</v>
      </c>
      <c r="C11" s="185" t="s">
        <v>57</v>
      </c>
      <c r="D11" s="185" t="s">
        <v>54</v>
      </c>
      <c r="E11" s="184" t="s">
        <v>43</v>
      </c>
      <c r="F11" s="186" t="str">
        <f>VLOOKUP(B11,NomLicenceClub,2,FALSE)</f>
        <v>013428M</v>
      </c>
      <c r="G11" s="185" t="s">
        <v>44</v>
      </c>
      <c r="H11" s="186">
        <v>0</v>
      </c>
      <c r="I11" s="185">
        <v>2020</v>
      </c>
      <c r="J11" s="187">
        <v>2.16</v>
      </c>
      <c r="K11" s="188">
        <v>6</v>
      </c>
      <c r="L11" s="188">
        <v>127</v>
      </c>
      <c r="M11" s="188">
        <v>59</v>
      </c>
      <c r="N11" s="189">
        <v>3.1666666666666665</v>
      </c>
      <c r="O11" s="190">
        <v>16</v>
      </c>
      <c r="P11" s="191">
        <f>L11/M11</f>
        <v>2.152542372881356</v>
      </c>
      <c r="Q11" s="206"/>
      <c r="R11" s="206"/>
      <c r="S11" s="206"/>
      <c r="T11" s="206"/>
      <c r="U11" s="206"/>
      <c r="V11" s="192" t="e">
        <f>R11/S11</f>
        <v>#DIV/0!</v>
      </c>
      <c r="W11" s="202"/>
      <c r="X11" s="195"/>
      <c r="Y11" s="195"/>
      <c r="Z11" s="195"/>
      <c r="AA11" s="195"/>
      <c r="AB11" s="195" t="e">
        <f>X11/Y11</f>
        <v>#DIV/0!</v>
      </c>
      <c r="AC11" s="196">
        <f>IF(COUNTA(K11,Q11,W11)&lt;3,SUM(K11,Q11,W11),(SUM(K11,Q11,W11)-MIN(K11,Q11,W11)))</f>
        <v>6</v>
      </c>
      <c r="AD11" s="192">
        <f>SUM(L11,R11,X11)/SUM(M11,S11,Y11)</f>
        <v>2.152542372881356</v>
      </c>
      <c r="AE11" s="192">
        <f>MAX(N11,T11,Z11)</f>
        <v>3.1666666666666665</v>
      </c>
      <c r="AF11" s="197">
        <f>MAX(O11,U11,AA11)</f>
        <v>16</v>
      </c>
    </row>
    <row r="12" spans="1:33" x14ac:dyDescent="0.3">
      <c r="A12" s="183"/>
      <c r="B12" s="184" t="s">
        <v>58</v>
      </c>
      <c r="C12" s="185" t="s">
        <v>59</v>
      </c>
      <c r="D12" s="185" t="s">
        <v>60</v>
      </c>
      <c r="E12" s="184" t="s">
        <v>61</v>
      </c>
      <c r="F12" s="186" t="str">
        <f>VLOOKUP(B12,NomLicenceClub,2,FALSE)</f>
        <v>013922M</v>
      </c>
      <c r="G12" s="185" t="s">
        <v>44</v>
      </c>
      <c r="H12" s="186">
        <v>1</v>
      </c>
      <c r="I12" s="185">
        <v>2022</v>
      </c>
      <c r="J12" s="187">
        <v>2.95</v>
      </c>
      <c r="K12" s="188">
        <v>5</v>
      </c>
      <c r="L12" s="188">
        <v>155</v>
      </c>
      <c r="M12" s="188">
        <v>60</v>
      </c>
      <c r="N12" s="189" t="s">
        <v>62</v>
      </c>
      <c r="O12" s="190">
        <v>17</v>
      </c>
      <c r="P12" s="191">
        <f>L12/M12</f>
        <v>2.5833333333333335</v>
      </c>
      <c r="Q12" s="207"/>
      <c r="R12" s="207"/>
      <c r="S12" s="207"/>
      <c r="T12" s="207"/>
      <c r="U12" s="207"/>
      <c r="V12" s="192" t="e">
        <f>R12/S12</f>
        <v>#DIV/0!</v>
      </c>
      <c r="W12" s="202"/>
      <c r="X12" s="195"/>
      <c r="Y12" s="195"/>
      <c r="Z12" s="195"/>
      <c r="AA12" s="195"/>
      <c r="AB12" s="195" t="e">
        <f>X12/Y12</f>
        <v>#DIV/0!</v>
      </c>
      <c r="AC12" s="196">
        <f>IF(COUNTA(K12,Q12,W12)&lt;3,SUM(K12,Q12,W12),(SUM(K12,Q12,W12)-MIN(K12,Q12,W12)))</f>
        <v>5</v>
      </c>
      <c r="AD12" s="192">
        <f>SUM(L12,R12,X12)/SUM(M12,S12,Y12)</f>
        <v>2.5833333333333335</v>
      </c>
      <c r="AE12" s="192">
        <f>MAX(N12,T12,Z12)</f>
        <v>0</v>
      </c>
      <c r="AF12" s="197">
        <f>MAX(O12,U12,AA12)</f>
        <v>17</v>
      </c>
      <c r="AG12" s="1" t="s">
        <v>45</v>
      </c>
    </row>
    <row r="13" spans="1:33" x14ac:dyDescent="0.3">
      <c r="A13" s="183"/>
      <c r="B13" s="184" t="s">
        <v>63</v>
      </c>
      <c r="C13" s="185" t="s">
        <v>64</v>
      </c>
      <c r="D13" s="185" t="s">
        <v>65</v>
      </c>
      <c r="E13" s="184" t="s">
        <v>55</v>
      </c>
      <c r="F13" s="186" t="str">
        <f>VLOOKUP(B13,NomLicenceClub,2,FALSE)</f>
        <v>154178K</v>
      </c>
      <c r="G13" s="185" t="s">
        <v>44</v>
      </c>
      <c r="H13" s="186">
        <v>1</v>
      </c>
      <c r="I13" s="185">
        <v>2022</v>
      </c>
      <c r="J13" s="187">
        <v>2.4300000000000002</v>
      </c>
      <c r="K13" s="188">
        <v>5</v>
      </c>
      <c r="L13" s="188">
        <v>126</v>
      </c>
      <c r="M13" s="188">
        <v>38</v>
      </c>
      <c r="N13" s="189" t="s">
        <v>62</v>
      </c>
      <c r="O13" s="190">
        <v>16</v>
      </c>
      <c r="P13" s="191">
        <f>L13/M13</f>
        <v>3.3157894736842106</v>
      </c>
      <c r="Q13" s="188"/>
      <c r="R13" s="188"/>
      <c r="S13" s="188"/>
      <c r="T13" s="189"/>
      <c r="U13" s="190"/>
      <c r="V13" s="192" t="e">
        <f>R13/S13</f>
        <v>#DIV/0!</v>
      </c>
      <c r="W13" s="188"/>
      <c r="X13" s="188"/>
      <c r="Y13" s="188"/>
      <c r="Z13" s="189"/>
      <c r="AA13" s="190"/>
      <c r="AB13" s="195" t="e">
        <f>X13/Y13</f>
        <v>#DIV/0!</v>
      </c>
      <c r="AC13" s="196">
        <f>IF(COUNTA(K13,Q13,W13)&lt;3,SUM(K13,Q13,W13),(SUM(K13,Q13,W13)-MIN(K13,Q13,W13)))</f>
        <v>5</v>
      </c>
      <c r="AD13" s="192">
        <f>SUM(L13,R13,X13)/SUM(M13,S13,Y13)</f>
        <v>3.3157894736842106</v>
      </c>
      <c r="AE13" s="192">
        <f>MAX(N13,T13,Z13)</f>
        <v>0</v>
      </c>
      <c r="AF13" s="197">
        <f>MAX(O13,U13,AA13)</f>
        <v>16</v>
      </c>
    </row>
    <row r="14" spans="1:33" x14ac:dyDescent="0.3">
      <c r="A14" s="183"/>
      <c r="B14" s="184" t="s">
        <v>66</v>
      </c>
      <c r="C14" s="185" t="s">
        <v>67</v>
      </c>
      <c r="D14" s="185" t="s">
        <v>68</v>
      </c>
      <c r="E14" s="198" t="s">
        <v>55</v>
      </c>
      <c r="F14" s="186" t="str">
        <f>VLOOKUP(B14,NomLicenceClub,2,FALSE)</f>
        <v>013335X</v>
      </c>
      <c r="G14" s="185" t="s">
        <v>44</v>
      </c>
      <c r="H14" s="186">
        <v>1</v>
      </c>
      <c r="I14" s="185">
        <v>2022</v>
      </c>
      <c r="J14" s="187">
        <v>2.2999999999999998</v>
      </c>
      <c r="K14" s="208">
        <v>5</v>
      </c>
      <c r="L14" s="208">
        <v>122</v>
      </c>
      <c r="M14" s="208">
        <v>56</v>
      </c>
      <c r="N14" s="189">
        <v>1.7333333333333334</v>
      </c>
      <c r="O14" s="208">
        <v>12</v>
      </c>
      <c r="P14" s="191">
        <f>L14/M14</f>
        <v>2.1785714285714284</v>
      </c>
      <c r="Q14" s="206"/>
      <c r="R14" s="206"/>
      <c r="S14" s="206"/>
      <c r="T14" s="206"/>
      <c r="U14" s="206"/>
      <c r="V14" s="192" t="e">
        <f>R14/S14</f>
        <v>#DIV/0!</v>
      </c>
      <c r="W14" s="202"/>
      <c r="X14" s="195"/>
      <c r="Y14" s="195"/>
      <c r="Z14" s="195"/>
      <c r="AA14" s="195"/>
      <c r="AB14" s="195" t="e">
        <f>X14/Y14</f>
        <v>#DIV/0!</v>
      </c>
      <c r="AC14" s="196">
        <f>IF(COUNTA(K14,Q14,W14)&lt;3,SUM(K14,Q14,W14),(SUM(K14,Q14,W14)-MIN(K14,Q14,W14)))</f>
        <v>5</v>
      </c>
      <c r="AD14" s="192">
        <f>SUM(L14,R14,X14)/SUM(M14,S14,Y14)</f>
        <v>2.1785714285714284</v>
      </c>
      <c r="AE14" s="192">
        <f>MAX(N14,T14,Z14)</f>
        <v>1.7333333333333334</v>
      </c>
      <c r="AF14" s="197">
        <f>MAX(O14,U14,AA14)</f>
        <v>12</v>
      </c>
    </row>
    <row r="15" spans="1:33" x14ac:dyDescent="0.3">
      <c r="A15" s="183"/>
      <c r="B15" s="184" t="s">
        <v>69</v>
      </c>
      <c r="C15" s="185" t="s">
        <v>70</v>
      </c>
      <c r="D15" s="185" t="s">
        <v>71</v>
      </c>
      <c r="E15" s="184" t="s">
        <v>55</v>
      </c>
      <c r="F15" s="186" t="str">
        <f>VLOOKUP(B15,NomLicenceClub,2,FALSE)</f>
        <v>148333G</v>
      </c>
      <c r="G15" s="185" t="s">
        <v>44</v>
      </c>
      <c r="H15" s="186">
        <v>0</v>
      </c>
      <c r="I15" s="185">
        <v>2022</v>
      </c>
      <c r="J15" s="187">
        <v>1.93</v>
      </c>
      <c r="K15" s="188">
        <v>3</v>
      </c>
      <c r="L15" s="188">
        <v>106</v>
      </c>
      <c r="M15" s="188">
        <v>60</v>
      </c>
      <c r="N15" s="189" t="s">
        <v>62</v>
      </c>
      <c r="O15" s="190">
        <v>13</v>
      </c>
      <c r="P15" s="191">
        <f>L15/M15</f>
        <v>1.7666666666666666</v>
      </c>
      <c r="Q15" s="206"/>
      <c r="R15" s="206"/>
      <c r="S15" s="206"/>
      <c r="T15" s="206"/>
      <c r="U15" s="206"/>
      <c r="V15" s="192" t="e">
        <f>R15/S15</f>
        <v>#DIV/0!</v>
      </c>
      <c r="W15" s="202"/>
      <c r="X15" s="195"/>
      <c r="Y15" s="195"/>
      <c r="Z15" s="195"/>
      <c r="AA15" s="195"/>
      <c r="AB15" s="195" t="e">
        <f>X15/Y15</f>
        <v>#DIV/0!</v>
      </c>
      <c r="AC15" s="196">
        <f>IF(COUNTA(K15,Q15,W15)&lt;3,SUM(K15,Q15,W15),(SUM(K15,Q15,W15)-MIN(K15,Q15,W15)))</f>
        <v>3</v>
      </c>
      <c r="AD15" s="192">
        <f>SUM(L15,R15,X15)/SUM(M15,S15,Y15)</f>
        <v>1.7666666666666666</v>
      </c>
      <c r="AE15" s="192">
        <f>MAX(N15,T15,Z15)</f>
        <v>0</v>
      </c>
      <c r="AF15" s="197">
        <f>MAX(O15,U15,AA15)</f>
        <v>13</v>
      </c>
    </row>
    <row r="16" spans="1:33" x14ac:dyDescent="0.3">
      <c r="A16" s="183"/>
      <c r="B16" s="184" t="s">
        <v>72</v>
      </c>
      <c r="C16" s="185" t="s">
        <v>73</v>
      </c>
      <c r="D16" s="185" t="s">
        <v>74</v>
      </c>
      <c r="E16" s="184" t="s">
        <v>43</v>
      </c>
      <c r="F16" s="186" t="str">
        <f>VLOOKUP(B16,NomLicenceClub,2,FALSE)</f>
        <v>013526G</v>
      </c>
      <c r="G16" s="185" t="s">
        <v>44</v>
      </c>
      <c r="H16" s="186">
        <v>0</v>
      </c>
      <c r="I16" s="185">
        <v>2022</v>
      </c>
      <c r="J16" s="187">
        <v>1.79</v>
      </c>
      <c r="K16" s="188">
        <v>3</v>
      </c>
      <c r="L16" s="188">
        <v>89</v>
      </c>
      <c r="M16" s="188">
        <v>60</v>
      </c>
      <c r="N16" s="189" t="s">
        <v>62</v>
      </c>
      <c r="O16" s="190">
        <v>7</v>
      </c>
      <c r="P16" s="191">
        <f>L16/M16</f>
        <v>1.4833333333333334</v>
      </c>
      <c r="Q16" s="206"/>
      <c r="R16" s="206"/>
      <c r="S16" s="206"/>
      <c r="T16" s="206"/>
      <c r="U16" s="206"/>
      <c r="V16" s="192" t="e">
        <f>R16/S16</f>
        <v>#DIV/0!</v>
      </c>
      <c r="W16" s="202"/>
      <c r="X16" s="195"/>
      <c r="Y16" s="195"/>
      <c r="Z16" s="195"/>
      <c r="AA16" s="195"/>
      <c r="AB16" s="195" t="e">
        <f>X16/Y16</f>
        <v>#DIV/0!</v>
      </c>
      <c r="AC16" s="196">
        <f>IF(COUNTA(K16,Q16,W16)&lt;3,SUM(K16,Q16,W16),(SUM(K16,Q16,W16)-MIN(K16,Q16,W16)))</f>
        <v>3</v>
      </c>
      <c r="AD16" s="192">
        <f>SUM(L16,R16,X16)/SUM(M16,S16,Y16)</f>
        <v>1.4833333333333334</v>
      </c>
      <c r="AE16" s="192">
        <f>MAX(N16,T16,Z16)</f>
        <v>0</v>
      </c>
      <c r="AF16" s="197">
        <f>MAX(O16,U16,AA16)</f>
        <v>7</v>
      </c>
    </row>
    <row r="17" spans="1:33" hidden="1" x14ac:dyDescent="0.3">
      <c r="A17" s="183"/>
      <c r="B17" s="198" t="s">
        <v>75</v>
      </c>
      <c r="C17" s="185" t="s">
        <v>76</v>
      </c>
      <c r="D17" s="185" t="s">
        <v>77</v>
      </c>
      <c r="E17" s="198" t="s">
        <v>61</v>
      </c>
      <c r="F17" s="186" t="str">
        <f>VLOOKUP(B17,NomLicenceClub,2,FALSE)</f>
        <v>144872A</v>
      </c>
      <c r="G17" s="185" t="s">
        <v>44</v>
      </c>
      <c r="H17" s="186">
        <v>1</v>
      </c>
      <c r="I17" s="185">
        <v>2022</v>
      </c>
      <c r="J17" s="187">
        <v>3.84</v>
      </c>
      <c r="K17" s="188"/>
      <c r="L17" s="188"/>
      <c r="M17" s="188"/>
      <c r="N17" s="189"/>
      <c r="O17" s="190"/>
      <c r="P17" s="191" t="e">
        <f>L17/M17</f>
        <v>#DIV/0!</v>
      </c>
      <c r="Q17" s="209"/>
      <c r="R17" s="209"/>
      <c r="S17" s="209"/>
      <c r="T17" s="210"/>
      <c r="U17" s="211"/>
      <c r="V17" s="192" t="e">
        <f>R17/S17</f>
        <v>#DIV/0!</v>
      </c>
      <c r="W17" s="188"/>
      <c r="X17" s="188"/>
      <c r="Y17" s="188"/>
      <c r="Z17" s="189"/>
      <c r="AA17" s="190"/>
      <c r="AB17" s="195" t="e">
        <f>X17/Y17</f>
        <v>#DIV/0!</v>
      </c>
      <c r="AC17" s="196">
        <f>IF(COUNTA(K17,Q17,W17)&lt;3,SUM(K17,Q17,W17),(SUM(K17,Q17,W17)-MIN(K17,Q17,W17)))</f>
        <v>0</v>
      </c>
      <c r="AD17" s="192" t="e">
        <f>SUM(L17,R17,X17)/SUM(M17,S17,Y17)</f>
        <v>#DIV/0!</v>
      </c>
      <c r="AE17" s="192">
        <f>MAX(N17,T17,Z17)</f>
        <v>0</v>
      </c>
      <c r="AF17" s="197">
        <f>MAX(O17,U17,AA17)</f>
        <v>0</v>
      </c>
      <c r="AG17" s="1" t="s">
        <v>45</v>
      </c>
    </row>
    <row r="18" spans="1:33" hidden="1" x14ac:dyDescent="0.3">
      <c r="A18" s="183"/>
      <c r="B18" s="184" t="s">
        <v>78</v>
      </c>
      <c r="C18" s="212" t="s">
        <v>79</v>
      </c>
      <c r="D18" s="212" t="s">
        <v>80</v>
      </c>
      <c r="E18" s="184" t="s">
        <v>55</v>
      </c>
      <c r="F18" s="186" t="str">
        <f>VLOOKUP(B18,NomLicenceClub,2,FALSE)</f>
        <v>118031R</v>
      </c>
      <c r="G18" s="185" t="s">
        <v>44</v>
      </c>
      <c r="H18" s="212">
        <v>1</v>
      </c>
      <c r="I18" s="185">
        <v>2022</v>
      </c>
      <c r="J18" s="187">
        <v>3.4</v>
      </c>
      <c r="K18" s="188"/>
      <c r="L18" s="188"/>
      <c r="M18" s="188"/>
      <c r="N18" s="189"/>
      <c r="O18" s="190"/>
      <c r="P18" s="191" t="e">
        <f>L18/M18</f>
        <v>#DIV/0!</v>
      </c>
      <c r="Q18" s="213"/>
      <c r="R18" s="213"/>
      <c r="S18" s="213"/>
      <c r="T18" s="214"/>
      <c r="U18" s="215"/>
      <c r="V18" s="192" t="e">
        <f>R18/S18</f>
        <v>#DIV/0!</v>
      </c>
      <c r="W18" s="216"/>
      <c r="X18" s="216"/>
      <c r="Y18" s="216"/>
      <c r="Z18" s="217"/>
      <c r="AA18" s="218"/>
      <c r="AB18" s="195" t="e">
        <f>X18/Y18</f>
        <v>#DIV/0!</v>
      </c>
      <c r="AC18" s="196">
        <f>IF(COUNTA(K18,Q18,W18)&lt;3,SUM(K18,Q18,W18),(SUM(K18,Q18,W18)-MIN(K18,Q18,W18)))</f>
        <v>0</v>
      </c>
      <c r="AD18" s="192" t="e">
        <f>SUM(L18,R18,X18)/SUM(M18,S18,Y18)</f>
        <v>#DIV/0!</v>
      </c>
      <c r="AE18" s="192">
        <f>MAX(N18,T18,Z18)</f>
        <v>0</v>
      </c>
      <c r="AF18" s="197">
        <f>MAX(O18,U18,AA18)</f>
        <v>0</v>
      </c>
      <c r="AG18" s="1" t="s">
        <v>45</v>
      </c>
    </row>
    <row r="19" spans="1:33" hidden="1" x14ac:dyDescent="0.3">
      <c r="A19" s="183"/>
      <c r="B19" s="184" t="s">
        <v>81</v>
      </c>
      <c r="C19" s="185" t="s">
        <v>82</v>
      </c>
      <c r="D19" s="185" t="s">
        <v>83</v>
      </c>
      <c r="E19" s="198" t="s">
        <v>55</v>
      </c>
      <c r="F19" s="186" t="str">
        <f>VLOOKUP(B19,NomLicenceClub,2,FALSE)</f>
        <v>156543F</v>
      </c>
      <c r="G19" s="185" t="s">
        <v>44</v>
      </c>
      <c r="H19" s="186">
        <v>1</v>
      </c>
      <c r="I19" s="185">
        <v>2022</v>
      </c>
      <c r="J19" s="187">
        <v>2.76</v>
      </c>
      <c r="K19" s="188"/>
      <c r="L19" s="188"/>
      <c r="M19" s="188"/>
      <c r="N19" s="189"/>
      <c r="O19" s="190"/>
      <c r="P19" s="191" t="e">
        <f>L19/M19</f>
        <v>#DIV/0!</v>
      </c>
      <c r="Q19" s="206"/>
      <c r="R19" s="206"/>
      <c r="S19" s="206"/>
      <c r="T19" s="206"/>
      <c r="U19" s="206"/>
      <c r="V19" s="192" t="e">
        <f>R19/S19</f>
        <v>#DIV/0!</v>
      </c>
      <c r="W19" s="202"/>
      <c r="X19" s="195"/>
      <c r="Y19" s="195"/>
      <c r="Z19" s="195"/>
      <c r="AA19" s="195"/>
      <c r="AB19" s="195" t="e">
        <f>X19/Y19</f>
        <v>#DIV/0!</v>
      </c>
      <c r="AC19" s="196">
        <f>IF(COUNTA(K19,Q19,W19)&lt;3,SUM(K19,Q19,W19),(SUM(K19,Q19,W19)-MIN(K19,Q19,W19)))</f>
        <v>0</v>
      </c>
      <c r="AD19" s="192" t="e">
        <f>SUM(L19,R19,X19)/SUM(M19,S19,Y19)</f>
        <v>#DIV/0!</v>
      </c>
      <c r="AE19" s="192">
        <f>MAX(N19,T19,Z19)</f>
        <v>0</v>
      </c>
      <c r="AF19" s="197">
        <f>MAX(O19,U19,AA19)</f>
        <v>0</v>
      </c>
    </row>
    <row r="20" spans="1:33" hidden="1" x14ac:dyDescent="0.3">
      <c r="A20" s="183"/>
      <c r="B20" s="219" t="s">
        <v>84</v>
      </c>
      <c r="C20" s="185" t="s">
        <v>85</v>
      </c>
      <c r="D20" s="185" t="s">
        <v>86</v>
      </c>
      <c r="E20" s="184" t="s">
        <v>43</v>
      </c>
      <c r="F20" s="186" t="str">
        <f>VLOOKUP(B20,NomLicenceClub,2,FALSE)</f>
        <v>159467J</v>
      </c>
      <c r="G20" s="185" t="s">
        <v>44</v>
      </c>
      <c r="H20" s="186">
        <v>1</v>
      </c>
      <c r="I20" s="185">
        <v>2019</v>
      </c>
      <c r="J20" s="187">
        <v>2.37</v>
      </c>
      <c r="K20" s="220"/>
      <c r="L20" s="220"/>
      <c r="M20" s="220"/>
      <c r="N20" s="189"/>
      <c r="O20" s="220"/>
      <c r="P20" s="191" t="e">
        <f>L20/M20</f>
        <v>#DIV/0!</v>
      </c>
      <c r="Q20" s="221"/>
      <c r="R20" s="222"/>
      <c r="S20" s="221"/>
      <c r="T20" s="221"/>
      <c r="U20" s="221"/>
      <c r="V20" s="192" t="e">
        <f>R20/S20</f>
        <v>#DIV/0!</v>
      </c>
      <c r="W20" s="223"/>
      <c r="X20" s="223"/>
      <c r="Y20" s="223"/>
      <c r="Z20" s="223"/>
      <c r="AA20" s="223"/>
      <c r="AB20" s="195" t="e">
        <f>X20/Y20</f>
        <v>#DIV/0!</v>
      </c>
      <c r="AC20" s="196">
        <f>IF(COUNTA(K20,Q20,W20)&lt;3,SUM(K20,Q20,W20),(SUM(K20,Q20,W20)-MIN(K20,Q20,W20)))</f>
        <v>0</v>
      </c>
      <c r="AD20" s="192" t="e">
        <f>SUM(L20,R20,X20)/SUM(M20,S20,Y20)</f>
        <v>#DIV/0!</v>
      </c>
      <c r="AE20" s="192">
        <f>MAX(N20,T20,Z20)</f>
        <v>0</v>
      </c>
      <c r="AF20" s="197">
        <f>MAX(O20,U20,AA20)</f>
        <v>0</v>
      </c>
    </row>
    <row r="21" spans="1:33" hidden="1" x14ac:dyDescent="0.3">
      <c r="A21" s="183"/>
      <c r="B21" s="184" t="s">
        <v>87</v>
      </c>
      <c r="C21" s="185" t="s">
        <v>88</v>
      </c>
      <c r="D21" s="185" t="s">
        <v>60</v>
      </c>
      <c r="E21" s="198" t="s">
        <v>43</v>
      </c>
      <c r="F21" s="186" t="str">
        <f>VLOOKUP(B21,NomLicenceClub,2,FALSE)</f>
        <v>012774I</v>
      </c>
      <c r="G21" s="185" t="s">
        <v>44</v>
      </c>
      <c r="H21" s="186">
        <v>0</v>
      </c>
      <c r="I21" s="185">
        <v>2022</v>
      </c>
      <c r="J21" s="187">
        <v>2.2200000000000002</v>
      </c>
      <c r="K21" s="188"/>
      <c r="L21" s="188"/>
      <c r="M21" s="188"/>
      <c r="N21" s="189"/>
      <c r="O21" s="190"/>
      <c r="P21" s="191" t="e">
        <f>L21/M21</f>
        <v>#DIV/0!</v>
      </c>
      <c r="Q21" s="188"/>
      <c r="R21" s="188"/>
      <c r="S21" s="188"/>
      <c r="T21" s="189"/>
      <c r="U21" s="190"/>
      <c r="V21" s="192" t="e">
        <f>R21/S21</f>
        <v>#DIV/0!</v>
      </c>
      <c r="W21" s="193"/>
      <c r="X21" s="194"/>
      <c r="Y21" s="194"/>
      <c r="Z21" s="194"/>
      <c r="AA21" s="194"/>
      <c r="AB21" s="195" t="e">
        <f>X21/Y21</f>
        <v>#DIV/0!</v>
      </c>
      <c r="AC21" s="196">
        <f>IF(COUNTA(K21,Q21,W21)&lt;3,SUM(K21,Q21,W21),(SUM(K21,Q21,W21)-MIN(K21,Q21,W21)))</f>
        <v>0</v>
      </c>
      <c r="AD21" s="192" t="e">
        <f>SUM(L21,R21,X21)/SUM(M21,S21,Y21)</f>
        <v>#DIV/0!</v>
      </c>
      <c r="AE21" s="192">
        <f>MAX(N21,T21,Z21)</f>
        <v>0</v>
      </c>
      <c r="AF21" s="197">
        <f>MAX(O21,U21,AA21)</f>
        <v>0</v>
      </c>
    </row>
    <row r="22" spans="1:33" hidden="1" x14ac:dyDescent="0.3">
      <c r="A22" s="183"/>
      <c r="B22" s="184" t="s">
        <v>89</v>
      </c>
      <c r="C22" s="185" t="s">
        <v>90</v>
      </c>
      <c r="D22" s="185" t="s">
        <v>91</v>
      </c>
      <c r="E22" s="198" t="s">
        <v>61</v>
      </c>
      <c r="F22" s="186" t="str">
        <f>VLOOKUP(B22,NomLicenceClub,2,FALSE)</f>
        <v>111888K</v>
      </c>
      <c r="G22" s="185" t="s">
        <v>44</v>
      </c>
      <c r="H22" s="186">
        <v>0</v>
      </c>
      <c r="I22" s="185">
        <v>2020</v>
      </c>
      <c r="J22" s="187">
        <v>2.17</v>
      </c>
      <c r="K22" s="188"/>
      <c r="L22" s="188"/>
      <c r="M22" s="188"/>
      <c r="N22" s="189"/>
      <c r="O22" s="190"/>
      <c r="P22" s="191" t="e">
        <f>L22/M22</f>
        <v>#DIV/0!</v>
      </c>
      <c r="Q22" s="188"/>
      <c r="R22" s="188"/>
      <c r="S22" s="188"/>
      <c r="T22" s="189"/>
      <c r="U22" s="190"/>
      <c r="V22" s="192" t="e">
        <f>R22/S22</f>
        <v>#DIV/0!</v>
      </c>
      <c r="W22" s="188"/>
      <c r="X22" s="188"/>
      <c r="Y22" s="188"/>
      <c r="Z22" s="189"/>
      <c r="AA22" s="190"/>
      <c r="AB22" s="195" t="e">
        <f>X22/Y22</f>
        <v>#DIV/0!</v>
      </c>
      <c r="AC22" s="196">
        <f>IF(COUNTA(K22,Q22,W22)&lt;3,SUM(K22,Q22,W22),(SUM(K22,Q22,W22)-MIN(K22,Q22,W22)))</f>
        <v>0</v>
      </c>
      <c r="AD22" s="192" t="e">
        <f>SUM(L22,R22,X22)/SUM(M22,S22,Y22)</f>
        <v>#DIV/0!</v>
      </c>
      <c r="AE22" s="192">
        <f>MAX(N22,T22,Z22)</f>
        <v>0</v>
      </c>
      <c r="AF22" s="197">
        <f>MAX(O22,U22,AA22)</f>
        <v>0</v>
      </c>
    </row>
    <row r="23" spans="1:33" hidden="1" x14ac:dyDescent="0.3">
      <c r="A23" s="183"/>
      <c r="B23" s="184"/>
      <c r="C23" s="185"/>
      <c r="D23" s="185"/>
      <c r="E23" s="184"/>
      <c r="F23" s="186" t="e">
        <f t="shared" ref="F23:F37" si="0">VLOOKUP(B23,NomLicenceClub,2,FALSE)</f>
        <v>#N/A</v>
      </c>
      <c r="G23" s="185"/>
      <c r="H23" s="186"/>
      <c r="I23" s="224"/>
      <c r="J23" s="187"/>
      <c r="K23" s="188"/>
      <c r="L23" s="188"/>
      <c r="M23" s="188"/>
      <c r="N23" s="189"/>
      <c r="O23" s="190"/>
      <c r="P23" s="191" t="e">
        <f t="shared" ref="P23:P37" si="1">L23/M23</f>
        <v>#DIV/0!</v>
      </c>
      <c r="Q23" s="206"/>
      <c r="R23" s="206"/>
      <c r="S23" s="206"/>
      <c r="T23" s="206"/>
      <c r="U23" s="206"/>
      <c r="V23" s="192" t="e">
        <f t="shared" ref="V23:V37" si="2">R23/S23</f>
        <v>#DIV/0!</v>
      </c>
      <c r="W23" s="202"/>
      <c r="X23" s="195"/>
      <c r="Y23" s="195"/>
      <c r="Z23" s="195"/>
      <c r="AA23" s="195"/>
      <c r="AB23" s="195" t="e">
        <f t="shared" ref="AB23:AB37" si="3">X23/Y23</f>
        <v>#DIV/0!</v>
      </c>
      <c r="AC23" s="196">
        <f t="shared" ref="AC23:AC37" si="4">IF(COUNTA(K23,Q23,W23)&lt;3,SUM(K23,Q23,W23),(SUM(K23,Q23,W23)-MIN(K23,Q23,W23)))</f>
        <v>0</v>
      </c>
      <c r="AD23" s="192" t="e">
        <f t="shared" ref="AD23:AD37" si="5">SUM(L23,R23,X23)/SUM(M23,S23,Y23)</f>
        <v>#DIV/0!</v>
      </c>
      <c r="AE23" s="192">
        <f t="shared" ref="AE23:AF37" si="6">MAX(N23,T23,Z23)</f>
        <v>0</v>
      </c>
      <c r="AF23" s="197">
        <f t="shared" si="6"/>
        <v>0</v>
      </c>
    </row>
    <row r="24" spans="1:33" hidden="1" x14ac:dyDescent="0.3">
      <c r="A24" s="183"/>
      <c r="B24" s="184"/>
      <c r="C24" s="185"/>
      <c r="D24" s="185"/>
      <c r="E24" s="184"/>
      <c r="F24" s="186" t="e">
        <f t="shared" si="0"/>
        <v>#N/A</v>
      </c>
      <c r="G24" s="185"/>
      <c r="H24" s="186"/>
      <c r="I24" s="224"/>
      <c r="J24" s="187"/>
      <c r="K24" s="188"/>
      <c r="L24" s="188"/>
      <c r="M24" s="188"/>
      <c r="N24" s="189"/>
      <c r="O24" s="190"/>
      <c r="P24" s="191" t="e">
        <f t="shared" si="1"/>
        <v>#DIV/0!</v>
      </c>
      <c r="Q24" s="206"/>
      <c r="R24" s="206"/>
      <c r="S24" s="206"/>
      <c r="T24" s="206"/>
      <c r="U24" s="206"/>
      <c r="V24" s="192" t="e">
        <f t="shared" si="2"/>
        <v>#DIV/0!</v>
      </c>
      <c r="W24" s="202"/>
      <c r="X24" s="195"/>
      <c r="Y24" s="195"/>
      <c r="Z24" s="195"/>
      <c r="AA24" s="195"/>
      <c r="AB24" s="195" t="e">
        <f t="shared" si="3"/>
        <v>#DIV/0!</v>
      </c>
      <c r="AC24" s="196">
        <f t="shared" si="4"/>
        <v>0</v>
      </c>
      <c r="AD24" s="192" t="e">
        <f t="shared" si="5"/>
        <v>#DIV/0!</v>
      </c>
      <c r="AE24" s="192">
        <f t="shared" si="6"/>
        <v>0</v>
      </c>
      <c r="AF24" s="197">
        <f t="shared" si="6"/>
        <v>0</v>
      </c>
    </row>
    <row r="25" spans="1:33" hidden="1" x14ac:dyDescent="0.3">
      <c r="A25" s="183"/>
      <c r="B25" s="184"/>
      <c r="C25" s="185"/>
      <c r="D25" s="185"/>
      <c r="E25" s="184"/>
      <c r="F25" s="186" t="e">
        <f t="shared" si="0"/>
        <v>#N/A</v>
      </c>
      <c r="G25" s="185"/>
      <c r="H25" s="186"/>
      <c r="I25" s="224"/>
      <c r="J25" s="187"/>
      <c r="K25" s="188"/>
      <c r="L25" s="188"/>
      <c r="M25" s="188"/>
      <c r="N25" s="189"/>
      <c r="O25" s="190"/>
      <c r="P25" s="191" t="e">
        <f t="shared" si="1"/>
        <v>#DIV/0!</v>
      </c>
      <c r="Q25" s="206"/>
      <c r="R25" s="206"/>
      <c r="S25" s="206"/>
      <c r="T25" s="206"/>
      <c r="U25" s="206"/>
      <c r="V25" s="192" t="e">
        <f t="shared" si="2"/>
        <v>#DIV/0!</v>
      </c>
      <c r="W25" s="202"/>
      <c r="X25" s="195"/>
      <c r="Y25" s="195"/>
      <c r="Z25" s="195"/>
      <c r="AA25" s="195"/>
      <c r="AB25" s="195" t="e">
        <f t="shared" si="3"/>
        <v>#DIV/0!</v>
      </c>
      <c r="AC25" s="196">
        <f t="shared" si="4"/>
        <v>0</v>
      </c>
      <c r="AD25" s="192" t="e">
        <f t="shared" si="5"/>
        <v>#DIV/0!</v>
      </c>
      <c r="AE25" s="192">
        <f t="shared" si="6"/>
        <v>0</v>
      </c>
      <c r="AF25" s="197">
        <f t="shared" si="6"/>
        <v>0</v>
      </c>
    </row>
    <row r="26" spans="1:33" hidden="1" x14ac:dyDescent="0.3">
      <c r="A26" s="183"/>
      <c r="B26" s="184"/>
      <c r="C26" s="185"/>
      <c r="D26" s="185"/>
      <c r="E26" s="184"/>
      <c r="F26" s="186" t="e">
        <f t="shared" si="0"/>
        <v>#N/A</v>
      </c>
      <c r="G26" s="185"/>
      <c r="H26" s="186"/>
      <c r="I26" s="224"/>
      <c r="J26" s="187"/>
      <c r="K26" s="188"/>
      <c r="L26" s="188"/>
      <c r="M26" s="188"/>
      <c r="N26" s="189"/>
      <c r="O26" s="190"/>
      <c r="P26" s="191" t="e">
        <f t="shared" si="1"/>
        <v>#DIV/0!</v>
      </c>
      <c r="Q26" s="206"/>
      <c r="R26" s="206"/>
      <c r="S26" s="206"/>
      <c r="T26" s="206"/>
      <c r="U26" s="206"/>
      <c r="V26" s="192" t="e">
        <f t="shared" si="2"/>
        <v>#DIV/0!</v>
      </c>
      <c r="W26" s="202"/>
      <c r="X26" s="195"/>
      <c r="Y26" s="195"/>
      <c r="Z26" s="195"/>
      <c r="AA26" s="195"/>
      <c r="AB26" s="195" t="e">
        <f t="shared" si="3"/>
        <v>#DIV/0!</v>
      </c>
      <c r="AC26" s="196">
        <f t="shared" si="4"/>
        <v>0</v>
      </c>
      <c r="AD26" s="192" t="e">
        <f t="shared" si="5"/>
        <v>#DIV/0!</v>
      </c>
      <c r="AE26" s="192">
        <f t="shared" si="6"/>
        <v>0</v>
      </c>
      <c r="AF26" s="197">
        <f t="shared" si="6"/>
        <v>0</v>
      </c>
    </row>
    <row r="27" spans="1:33" hidden="1" x14ac:dyDescent="0.3">
      <c r="A27" s="183"/>
      <c r="B27" s="184"/>
      <c r="C27" s="185"/>
      <c r="D27" s="185"/>
      <c r="E27" s="184"/>
      <c r="F27" s="186" t="e">
        <f t="shared" si="0"/>
        <v>#N/A</v>
      </c>
      <c r="G27" s="185"/>
      <c r="H27" s="186"/>
      <c r="I27" s="224"/>
      <c r="J27" s="187"/>
      <c r="K27" s="188"/>
      <c r="L27" s="188"/>
      <c r="M27" s="188"/>
      <c r="N27" s="189"/>
      <c r="O27" s="190"/>
      <c r="P27" s="191" t="e">
        <f t="shared" si="1"/>
        <v>#DIV/0!</v>
      </c>
      <c r="Q27" s="206"/>
      <c r="R27" s="206"/>
      <c r="S27" s="206"/>
      <c r="T27" s="206"/>
      <c r="U27" s="206"/>
      <c r="V27" s="192" t="e">
        <f t="shared" si="2"/>
        <v>#DIV/0!</v>
      </c>
      <c r="W27" s="202"/>
      <c r="X27" s="195"/>
      <c r="Y27" s="195"/>
      <c r="Z27" s="195"/>
      <c r="AA27" s="195"/>
      <c r="AB27" s="195" t="e">
        <f t="shared" si="3"/>
        <v>#DIV/0!</v>
      </c>
      <c r="AC27" s="196">
        <f t="shared" si="4"/>
        <v>0</v>
      </c>
      <c r="AD27" s="192" t="e">
        <f t="shared" si="5"/>
        <v>#DIV/0!</v>
      </c>
      <c r="AE27" s="192">
        <f t="shared" si="6"/>
        <v>0</v>
      </c>
      <c r="AF27" s="197">
        <f t="shared" si="6"/>
        <v>0</v>
      </c>
    </row>
    <row r="28" spans="1:33" hidden="1" x14ac:dyDescent="0.3">
      <c r="A28" s="183"/>
      <c r="B28" s="184"/>
      <c r="C28" s="185"/>
      <c r="D28" s="185"/>
      <c r="E28" s="184"/>
      <c r="F28" s="186" t="e">
        <f t="shared" si="0"/>
        <v>#N/A</v>
      </c>
      <c r="G28" s="185"/>
      <c r="H28" s="186"/>
      <c r="I28" s="224"/>
      <c r="J28" s="187"/>
      <c r="K28" s="188"/>
      <c r="L28" s="188"/>
      <c r="M28" s="188"/>
      <c r="N28" s="189"/>
      <c r="O28" s="190"/>
      <c r="P28" s="191" t="e">
        <f t="shared" si="1"/>
        <v>#DIV/0!</v>
      </c>
      <c r="Q28" s="206"/>
      <c r="R28" s="206"/>
      <c r="S28" s="206"/>
      <c r="T28" s="206"/>
      <c r="U28" s="206"/>
      <c r="V28" s="192" t="e">
        <f t="shared" si="2"/>
        <v>#DIV/0!</v>
      </c>
      <c r="W28" s="202"/>
      <c r="X28" s="195"/>
      <c r="Y28" s="195"/>
      <c r="Z28" s="195"/>
      <c r="AA28" s="195"/>
      <c r="AB28" s="195" t="e">
        <f t="shared" si="3"/>
        <v>#DIV/0!</v>
      </c>
      <c r="AC28" s="196">
        <f t="shared" si="4"/>
        <v>0</v>
      </c>
      <c r="AD28" s="192" t="e">
        <f t="shared" si="5"/>
        <v>#DIV/0!</v>
      </c>
      <c r="AE28" s="192">
        <f t="shared" si="6"/>
        <v>0</v>
      </c>
      <c r="AF28" s="197">
        <f t="shared" si="6"/>
        <v>0</v>
      </c>
    </row>
    <row r="29" spans="1:33" hidden="1" x14ac:dyDescent="0.3">
      <c r="A29" s="183"/>
      <c r="B29" s="184"/>
      <c r="C29" s="185"/>
      <c r="D29" s="185"/>
      <c r="E29" s="184"/>
      <c r="F29" s="186" t="e">
        <f t="shared" si="0"/>
        <v>#N/A</v>
      </c>
      <c r="G29" s="185"/>
      <c r="H29" s="186"/>
      <c r="I29" s="224"/>
      <c r="J29" s="187"/>
      <c r="K29" s="188"/>
      <c r="L29" s="188"/>
      <c r="M29" s="188"/>
      <c r="N29" s="189"/>
      <c r="O29" s="190"/>
      <c r="P29" s="191" t="e">
        <f t="shared" si="1"/>
        <v>#DIV/0!</v>
      </c>
      <c r="Q29" s="206"/>
      <c r="R29" s="206"/>
      <c r="S29" s="206"/>
      <c r="T29" s="206"/>
      <c r="U29" s="206"/>
      <c r="V29" s="192" t="e">
        <f t="shared" si="2"/>
        <v>#DIV/0!</v>
      </c>
      <c r="W29" s="202"/>
      <c r="X29" s="195"/>
      <c r="Y29" s="195"/>
      <c r="Z29" s="195"/>
      <c r="AA29" s="195"/>
      <c r="AB29" s="195" t="e">
        <f t="shared" si="3"/>
        <v>#DIV/0!</v>
      </c>
      <c r="AC29" s="196">
        <f t="shared" si="4"/>
        <v>0</v>
      </c>
      <c r="AD29" s="192" t="e">
        <f t="shared" si="5"/>
        <v>#DIV/0!</v>
      </c>
      <c r="AE29" s="192">
        <f t="shared" si="6"/>
        <v>0</v>
      </c>
      <c r="AF29" s="197">
        <f t="shared" si="6"/>
        <v>0</v>
      </c>
    </row>
    <row r="30" spans="1:33" hidden="1" x14ac:dyDescent="0.3">
      <c r="A30" s="183"/>
      <c r="B30" s="184"/>
      <c r="C30" s="185"/>
      <c r="D30" s="185"/>
      <c r="E30" s="184"/>
      <c r="F30" s="186" t="e">
        <f t="shared" si="0"/>
        <v>#N/A</v>
      </c>
      <c r="G30" s="185"/>
      <c r="H30" s="186"/>
      <c r="I30" s="224"/>
      <c r="J30" s="187"/>
      <c r="K30" s="188"/>
      <c r="L30" s="188"/>
      <c r="M30" s="188"/>
      <c r="N30" s="189"/>
      <c r="O30" s="190"/>
      <c r="P30" s="191" t="e">
        <f t="shared" si="1"/>
        <v>#DIV/0!</v>
      </c>
      <c r="Q30" s="206"/>
      <c r="R30" s="206"/>
      <c r="S30" s="206"/>
      <c r="T30" s="206"/>
      <c r="U30" s="206"/>
      <c r="V30" s="192" t="e">
        <f t="shared" si="2"/>
        <v>#DIV/0!</v>
      </c>
      <c r="W30" s="202"/>
      <c r="X30" s="195"/>
      <c r="Y30" s="195"/>
      <c r="Z30" s="195"/>
      <c r="AA30" s="195"/>
      <c r="AB30" s="195" t="e">
        <f t="shared" si="3"/>
        <v>#DIV/0!</v>
      </c>
      <c r="AC30" s="196">
        <f t="shared" si="4"/>
        <v>0</v>
      </c>
      <c r="AD30" s="192" t="e">
        <f t="shared" si="5"/>
        <v>#DIV/0!</v>
      </c>
      <c r="AE30" s="192">
        <f t="shared" si="6"/>
        <v>0</v>
      </c>
      <c r="AF30" s="197">
        <f t="shared" si="6"/>
        <v>0</v>
      </c>
    </row>
    <row r="31" spans="1:33" hidden="1" x14ac:dyDescent="0.3">
      <c r="A31" s="183"/>
      <c r="B31" s="184"/>
      <c r="C31" s="185"/>
      <c r="D31" s="185"/>
      <c r="E31" s="184"/>
      <c r="F31" s="186" t="e">
        <f t="shared" si="0"/>
        <v>#N/A</v>
      </c>
      <c r="G31" s="185"/>
      <c r="H31" s="186"/>
      <c r="I31" s="224"/>
      <c r="J31" s="186"/>
      <c r="K31" s="188"/>
      <c r="L31" s="188"/>
      <c r="M31" s="188"/>
      <c r="N31" s="189"/>
      <c r="O31" s="190"/>
      <c r="P31" s="191" t="e">
        <f t="shared" si="1"/>
        <v>#DIV/0!</v>
      </c>
      <c r="Q31" s="206"/>
      <c r="R31" s="206"/>
      <c r="S31" s="206"/>
      <c r="T31" s="206"/>
      <c r="U31" s="206"/>
      <c r="V31" s="192" t="e">
        <f t="shared" si="2"/>
        <v>#DIV/0!</v>
      </c>
      <c r="W31" s="202"/>
      <c r="X31" s="195"/>
      <c r="Y31" s="195"/>
      <c r="Z31" s="195"/>
      <c r="AA31" s="195"/>
      <c r="AB31" s="195" t="e">
        <f t="shared" si="3"/>
        <v>#DIV/0!</v>
      </c>
      <c r="AC31" s="196">
        <f t="shared" si="4"/>
        <v>0</v>
      </c>
      <c r="AD31" s="192" t="e">
        <f t="shared" si="5"/>
        <v>#DIV/0!</v>
      </c>
      <c r="AE31" s="192">
        <f t="shared" si="6"/>
        <v>0</v>
      </c>
      <c r="AF31" s="197">
        <f t="shared" si="6"/>
        <v>0</v>
      </c>
    </row>
    <row r="32" spans="1:33" hidden="1" x14ac:dyDescent="0.3">
      <c r="A32" s="183"/>
      <c r="B32" s="184"/>
      <c r="C32" s="185"/>
      <c r="D32" s="185"/>
      <c r="E32" s="184"/>
      <c r="F32" s="186" t="e">
        <f t="shared" si="0"/>
        <v>#N/A</v>
      </c>
      <c r="G32" s="185"/>
      <c r="H32" s="186"/>
      <c r="I32" s="224"/>
      <c r="J32" s="186"/>
      <c r="K32" s="188"/>
      <c r="L32" s="188"/>
      <c r="M32" s="188"/>
      <c r="N32" s="189"/>
      <c r="O32" s="190"/>
      <c r="P32" s="191" t="e">
        <f t="shared" si="1"/>
        <v>#DIV/0!</v>
      </c>
      <c r="Q32" s="206"/>
      <c r="R32" s="206"/>
      <c r="S32" s="206"/>
      <c r="T32" s="206"/>
      <c r="U32" s="206"/>
      <c r="V32" s="192" t="e">
        <f t="shared" si="2"/>
        <v>#DIV/0!</v>
      </c>
      <c r="W32" s="202"/>
      <c r="X32" s="195"/>
      <c r="Y32" s="195"/>
      <c r="Z32" s="195"/>
      <c r="AA32" s="195"/>
      <c r="AB32" s="195" t="e">
        <f t="shared" si="3"/>
        <v>#DIV/0!</v>
      </c>
      <c r="AC32" s="196">
        <f t="shared" si="4"/>
        <v>0</v>
      </c>
      <c r="AD32" s="192" t="e">
        <f t="shared" si="5"/>
        <v>#DIV/0!</v>
      </c>
      <c r="AE32" s="192">
        <f t="shared" si="6"/>
        <v>0</v>
      </c>
      <c r="AF32" s="197">
        <f t="shared" si="6"/>
        <v>0</v>
      </c>
    </row>
    <row r="33" spans="1:32" hidden="1" x14ac:dyDescent="0.3">
      <c r="A33" s="183"/>
      <c r="B33" s="184"/>
      <c r="C33" s="185"/>
      <c r="D33" s="185"/>
      <c r="E33" s="184"/>
      <c r="F33" s="186" t="e">
        <f t="shared" si="0"/>
        <v>#N/A</v>
      </c>
      <c r="G33" s="185"/>
      <c r="H33" s="186"/>
      <c r="I33" s="224"/>
      <c r="J33" s="186"/>
      <c r="K33" s="188"/>
      <c r="L33" s="188"/>
      <c r="M33" s="188"/>
      <c r="N33" s="189"/>
      <c r="O33" s="190"/>
      <c r="P33" s="191" t="e">
        <f t="shared" si="1"/>
        <v>#DIV/0!</v>
      </c>
      <c r="Q33" s="206"/>
      <c r="R33" s="206"/>
      <c r="S33" s="206"/>
      <c r="T33" s="206"/>
      <c r="U33" s="206"/>
      <c r="V33" s="192" t="e">
        <f t="shared" si="2"/>
        <v>#DIV/0!</v>
      </c>
      <c r="W33" s="202"/>
      <c r="X33" s="195"/>
      <c r="Y33" s="195"/>
      <c r="Z33" s="195"/>
      <c r="AA33" s="195"/>
      <c r="AB33" s="195" t="e">
        <f t="shared" si="3"/>
        <v>#DIV/0!</v>
      </c>
      <c r="AC33" s="196">
        <f t="shared" si="4"/>
        <v>0</v>
      </c>
      <c r="AD33" s="192" t="e">
        <f t="shared" si="5"/>
        <v>#DIV/0!</v>
      </c>
      <c r="AE33" s="192">
        <f t="shared" si="6"/>
        <v>0</v>
      </c>
      <c r="AF33" s="197">
        <f t="shared" si="6"/>
        <v>0</v>
      </c>
    </row>
    <row r="34" spans="1:32" hidden="1" x14ac:dyDescent="0.3">
      <c r="A34" s="183"/>
      <c r="B34" s="184"/>
      <c r="C34" s="185"/>
      <c r="D34" s="185"/>
      <c r="E34" s="184"/>
      <c r="F34" s="186" t="e">
        <f t="shared" si="0"/>
        <v>#N/A</v>
      </c>
      <c r="G34" s="185"/>
      <c r="H34" s="186"/>
      <c r="I34" s="224"/>
      <c r="J34" s="186"/>
      <c r="K34" s="188"/>
      <c r="L34" s="188"/>
      <c r="M34" s="188"/>
      <c r="N34" s="189"/>
      <c r="O34" s="190"/>
      <c r="P34" s="191" t="e">
        <f t="shared" si="1"/>
        <v>#DIV/0!</v>
      </c>
      <c r="Q34" s="206"/>
      <c r="R34" s="206"/>
      <c r="S34" s="206"/>
      <c r="T34" s="206"/>
      <c r="U34" s="206"/>
      <c r="V34" s="192" t="e">
        <f t="shared" si="2"/>
        <v>#DIV/0!</v>
      </c>
      <c r="W34" s="202"/>
      <c r="X34" s="195"/>
      <c r="Y34" s="195"/>
      <c r="Z34" s="195"/>
      <c r="AA34" s="195"/>
      <c r="AB34" s="195" t="e">
        <f t="shared" si="3"/>
        <v>#DIV/0!</v>
      </c>
      <c r="AC34" s="196">
        <f t="shared" si="4"/>
        <v>0</v>
      </c>
      <c r="AD34" s="192" t="e">
        <f t="shared" si="5"/>
        <v>#DIV/0!</v>
      </c>
      <c r="AE34" s="192">
        <f t="shared" si="6"/>
        <v>0</v>
      </c>
      <c r="AF34" s="197">
        <f t="shared" si="6"/>
        <v>0</v>
      </c>
    </row>
    <row r="35" spans="1:32" hidden="1" x14ac:dyDescent="0.3">
      <c r="A35" s="225"/>
      <c r="B35" s="184"/>
      <c r="C35" s="185"/>
      <c r="D35" s="185"/>
      <c r="E35" s="184"/>
      <c r="F35" s="186" t="e">
        <f t="shared" si="0"/>
        <v>#N/A</v>
      </c>
      <c r="G35" s="185"/>
      <c r="H35" s="186"/>
      <c r="I35" s="224"/>
      <c r="J35" s="186"/>
      <c r="K35" s="188"/>
      <c r="L35" s="188"/>
      <c r="M35" s="188"/>
      <c r="N35" s="189"/>
      <c r="O35" s="190"/>
      <c r="P35" s="191" t="e">
        <f t="shared" si="1"/>
        <v>#DIV/0!</v>
      </c>
      <c r="Q35" s="206"/>
      <c r="R35" s="206"/>
      <c r="S35" s="206"/>
      <c r="T35" s="206"/>
      <c r="U35" s="206"/>
      <c r="V35" s="192" t="e">
        <f t="shared" si="2"/>
        <v>#DIV/0!</v>
      </c>
      <c r="W35" s="202"/>
      <c r="X35" s="195"/>
      <c r="Y35" s="195"/>
      <c r="Z35" s="195"/>
      <c r="AA35" s="195"/>
      <c r="AB35" s="195" t="e">
        <f t="shared" si="3"/>
        <v>#DIV/0!</v>
      </c>
      <c r="AC35" s="196">
        <f t="shared" si="4"/>
        <v>0</v>
      </c>
      <c r="AD35" s="192" t="e">
        <f t="shared" si="5"/>
        <v>#DIV/0!</v>
      </c>
      <c r="AE35" s="192">
        <f t="shared" si="6"/>
        <v>0</v>
      </c>
      <c r="AF35" s="197">
        <f t="shared" si="6"/>
        <v>0</v>
      </c>
    </row>
    <row r="36" spans="1:32" hidden="1" x14ac:dyDescent="0.3">
      <c r="A36" s="225"/>
      <c r="B36" s="184"/>
      <c r="C36" s="185"/>
      <c r="D36" s="185"/>
      <c r="E36" s="184"/>
      <c r="F36" s="186" t="e">
        <f t="shared" si="0"/>
        <v>#N/A</v>
      </c>
      <c r="G36" s="185"/>
      <c r="H36" s="186"/>
      <c r="I36" s="224"/>
      <c r="J36" s="186"/>
      <c r="K36" s="188"/>
      <c r="L36" s="188"/>
      <c r="M36" s="188"/>
      <c r="N36" s="189"/>
      <c r="O36" s="190"/>
      <c r="P36" s="191" t="e">
        <f t="shared" si="1"/>
        <v>#DIV/0!</v>
      </c>
      <c r="Q36" s="206"/>
      <c r="R36" s="206"/>
      <c r="S36" s="206"/>
      <c r="T36" s="206"/>
      <c r="U36" s="206"/>
      <c r="V36" s="192" t="e">
        <f t="shared" si="2"/>
        <v>#DIV/0!</v>
      </c>
      <c r="W36" s="202"/>
      <c r="X36" s="195"/>
      <c r="Y36" s="195"/>
      <c r="Z36" s="195"/>
      <c r="AA36" s="195"/>
      <c r="AB36" s="195" t="e">
        <f t="shared" si="3"/>
        <v>#DIV/0!</v>
      </c>
      <c r="AC36" s="196">
        <f t="shared" si="4"/>
        <v>0</v>
      </c>
      <c r="AD36" s="192" t="e">
        <f t="shared" si="5"/>
        <v>#DIV/0!</v>
      </c>
      <c r="AE36" s="192">
        <f t="shared" si="6"/>
        <v>0</v>
      </c>
      <c r="AF36" s="197">
        <f t="shared" si="6"/>
        <v>0</v>
      </c>
    </row>
    <row r="37" spans="1:32" hidden="1" x14ac:dyDescent="0.3">
      <c r="A37" s="225"/>
      <c r="B37" s="184"/>
      <c r="C37" s="185"/>
      <c r="D37" s="185"/>
      <c r="E37" s="184"/>
      <c r="F37" s="186" t="e">
        <f t="shared" si="0"/>
        <v>#N/A</v>
      </c>
      <c r="G37" s="185"/>
      <c r="H37" s="186"/>
      <c r="I37" s="224"/>
      <c r="J37" s="186"/>
      <c r="K37" s="188"/>
      <c r="L37" s="188"/>
      <c r="M37" s="188"/>
      <c r="N37" s="189"/>
      <c r="O37" s="190"/>
      <c r="P37" s="191" t="e">
        <f t="shared" si="1"/>
        <v>#DIV/0!</v>
      </c>
      <c r="Q37" s="206"/>
      <c r="R37" s="206"/>
      <c r="S37" s="206"/>
      <c r="T37" s="206"/>
      <c r="U37" s="206"/>
      <c r="V37" s="192" t="e">
        <f t="shared" si="2"/>
        <v>#DIV/0!</v>
      </c>
      <c r="W37" s="202"/>
      <c r="X37" s="195"/>
      <c r="Y37" s="195"/>
      <c r="Z37" s="195"/>
      <c r="AA37" s="195"/>
      <c r="AB37" s="195" t="e">
        <f t="shared" si="3"/>
        <v>#DIV/0!</v>
      </c>
      <c r="AC37" s="196">
        <f t="shared" si="4"/>
        <v>0</v>
      </c>
      <c r="AD37" s="192" t="e">
        <f t="shared" si="5"/>
        <v>#DIV/0!</v>
      </c>
      <c r="AE37" s="192">
        <f t="shared" si="6"/>
        <v>0</v>
      </c>
      <c r="AF37" s="197">
        <f t="shared" si="6"/>
        <v>0</v>
      </c>
    </row>
    <row r="39" spans="1:32" x14ac:dyDescent="0.3">
      <c r="K39" s="226"/>
      <c r="L39" s="226"/>
      <c r="M39" s="226"/>
      <c r="N39" s="226"/>
      <c r="O39" s="226"/>
      <c r="P39" s="226"/>
      <c r="Q39" s="226"/>
    </row>
    <row r="40" spans="1:32" x14ac:dyDescent="0.3">
      <c r="K40" s="226"/>
      <c r="L40" s="226"/>
      <c r="M40" s="226"/>
      <c r="N40" s="226"/>
      <c r="O40" s="226"/>
      <c r="P40" s="226"/>
      <c r="Q40" s="226"/>
    </row>
    <row r="41" spans="1:32" x14ac:dyDescent="0.3">
      <c r="B41" s="1" t="s">
        <v>92</v>
      </c>
      <c r="K41" s="226"/>
      <c r="L41" s="226"/>
      <c r="M41" s="226"/>
      <c r="N41" s="226"/>
      <c r="O41" s="226"/>
      <c r="P41" s="226"/>
      <c r="Q41" s="226"/>
    </row>
    <row r="42" spans="1:32" x14ac:dyDescent="0.3">
      <c r="K42" s="226"/>
      <c r="L42" s="226"/>
      <c r="M42" s="226"/>
      <c r="N42" s="226"/>
      <c r="O42" s="226"/>
      <c r="P42" s="226"/>
      <c r="Q42" s="226"/>
    </row>
    <row r="43" spans="1:32" x14ac:dyDescent="0.3">
      <c r="K43" s="226"/>
      <c r="L43" s="226"/>
      <c r="M43" s="226"/>
      <c r="N43" s="226"/>
      <c r="O43" s="226"/>
      <c r="P43" s="226"/>
      <c r="Q43" s="226"/>
    </row>
    <row r="44" spans="1:32" x14ac:dyDescent="0.3">
      <c r="K44" s="226"/>
      <c r="L44" s="226"/>
      <c r="M44" s="226"/>
      <c r="N44" s="226"/>
      <c r="O44" s="226"/>
      <c r="P44" s="226"/>
      <c r="Q44" s="226"/>
    </row>
    <row r="45" spans="1:32" x14ac:dyDescent="0.3">
      <c r="K45" s="226"/>
      <c r="L45" s="226"/>
      <c r="M45" s="226"/>
      <c r="N45" s="226"/>
      <c r="O45" s="226"/>
      <c r="P45" s="226"/>
      <c r="Q45" s="226"/>
    </row>
    <row r="46" spans="1:32" x14ac:dyDescent="0.3">
      <c r="K46" s="226"/>
      <c r="L46" s="226"/>
      <c r="M46" s="226"/>
      <c r="N46" s="226"/>
      <c r="O46" s="226"/>
      <c r="P46" s="226"/>
      <c r="Q46" s="226"/>
    </row>
    <row r="47" spans="1:32" x14ac:dyDescent="0.3">
      <c r="K47" s="226"/>
      <c r="L47" s="226"/>
      <c r="M47" s="226"/>
      <c r="N47" s="226"/>
      <c r="O47" s="226"/>
      <c r="P47" s="226"/>
      <c r="Q47" s="226"/>
    </row>
    <row r="48" spans="1:32" x14ac:dyDescent="0.3">
      <c r="K48" s="226"/>
      <c r="L48" s="226"/>
      <c r="M48" s="226"/>
      <c r="N48" s="226"/>
      <c r="O48" s="226"/>
      <c r="P48" s="226"/>
      <c r="Q48" s="226"/>
    </row>
    <row r="49" spans="11:17" x14ac:dyDescent="0.3">
      <c r="K49" s="226"/>
      <c r="L49" s="226"/>
      <c r="M49" s="226"/>
      <c r="N49" s="226"/>
      <c r="O49" s="226"/>
      <c r="P49" s="226"/>
      <c r="Q49" s="226"/>
    </row>
    <row r="50" spans="11:17" x14ac:dyDescent="0.3">
      <c r="K50" s="226"/>
      <c r="L50" s="226"/>
      <c r="M50" s="226"/>
      <c r="N50" s="226"/>
      <c r="O50" s="226"/>
      <c r="P50" s="226"/>
      <c r="Q50" s="226"/>
    </row>
    <row r="72" spans="4:4" x14ac:dyDescent="0.3">
      <c r="D72" s="169" t="s">
        <v>93</v>
      </c>
    </row>
    <row r="73" spans="4:4" x14ac:dyDescent="0.3">
      <c r="D73" s="169" t="s">
        <v>94</v>
      </c>
    </row>
    <row r="74" spans="4:4" x14ac:dyDescent="0.3">
      <c r="D74" s="169" t="s">
        <v>95</v>
      </c>
    </row>
    <row r="75" spans="4:4" x14ac:dyDescent="0.3">
      <c r="D75" s="169" t="s">
        <v>96</v>
      </c>
    </row>
    <row r="76" spans="4:4" x14ac:dyDescent="0.3">
      <c r="D76" s="169" t="s">
        <v>97</v>
      </c>
    </row>
    <row r="101" spans="1:132" s="227" customFormat="1" x14ac:dyDescent="0.3">
      <c r="A101" s="1"/>
      <c r="B101" s="1"/>
      <c r="C101" s="169"/>
      <c r="D101" s="169"/>
      <c r="E101" s="1"/>
      <c r="F101" s="1"/>
      <c r="G101" s="1"/>
      <c r="H101" s="1"/>
      <c r="I101" s="1"/>
      <c r="J101" s="1"/>
      <c r="K101" s="2"/>
      <c r="L101" s="2"/>
      <c r="M101" s="2"/>
      <c r="N101" s="170"/>
      <c r="O101" s="2"/>
      <c r="P101" s="2"/>
      <c r="Q101" s="2"/>
      <c r="R101" s="170"/>
      <c r="S101" s="2"/>
      <c r="T101" s="2"/>
      <c r="U101" s="2"/>
      <c r="V101" s="170"/>
      <c r="W101" s="1"/>
      <c r="X101" s="170"/>
      <c r="Y101" s="1"/>
      <c r="Z101" s="1"/>
      <c r="AA101" s="1"/>
      <c r="AB101" s="1"/>
      <c r="AC101" s="1"/>
      <c r="AD101" s="1"/>
      <c r="AE101" s="1"/>
      <c r="AF101" s="1"/>
      <c r="AG101" s="1"/>
      <c r="AH101" s="1"/>
      <c r="AI101" s="1"/>
      <c r="AJ101" s="1"/>
      <c r="AK101" s="1"/>
      <c r="AL101" s="1"/>
      <c r="AM101" s="1"/>
      <c r="AN101" s="1"/>
      <c r="BS101" s="228"/>
      <c r="BU101" s="229"/>
      <c r="BV101" s="230"/>
      <c r="BW101" s="230"/>
      <c r="BX101" s="231"/>
      <c r="BY101" s="232"/>
      <c r="BZ101" s="233"/>
      <c r="CA101" s="231"/>
      <c r="CB101" s="234"/>
      <c r="CC101" s="234"/>
      <c r="CD101" s="234"/>
      <c r="CE101" s="234"/>
      <c r="CF101" s="234"/>
      <c r="CG101" s="234"/>
      <c r="CH101" s="234"/>
      <c r="CI101" s="234"/>
      <c r="CJ101" s="234"/>
      <c r="CK101" s="234"/>
      <c r="CL101" s="234"/>
      <c r="CM101" s="234"/>
      <c r="CN101" s="234"/>
      <c r="CO101" s="234"/>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row>
    <row r="102" spans="1:132" x14ac:dyDescent="0.3">
      <c r="AO102" s="227"/>
      <c r="AP102" s="227"/>
      <c r="AQ102" s="227"/>
      <c r="AR102" s="227"/>
      <c r="AS102" s="227"/>
      <c r="AT102" s="227"/>
      <c r="AU102" s="227"/>
      <c r="AV102" s="227"/>
      <c r="AW102" s="227"/>
      <c r="AX102" s="227"/>
      <c r="AY102" s="227"/>
      <c r="AZ102" s="227"/>
      <c r="BA102" s="227"/>
      <c r="BB102" s="227"/>
      <c r="BC102" s="227"/>
      <c r="BD102" s="227"/>
      <c r="BE102" s="227"/>
      <c r="BF102" s="227"/>
      <c r="BG102" s="227"/>
      <c r="BH102" s="227"/>
      <c r="BI102" s="227"/>
      <c r="BJ102" s="227"/>
      <c r="BK102" s="227"/>
      <c r="BL102" s="227"/>
      <c r="BM102" s="227"/>
      <c r="BN102" s="227"/>
      <c r="BO102" s="227"/>
      <c r="BP102" s="227"/>
      <c r="BQ102" s="227"/>
      <c r="BR102" s="227"/>
      <c r="BS102" s="228"/>
      <c r="BT102" s="227"/>
      <c r="BU102" s="234"/>
      <c r="BV102" s="234"/>
      <c r="BW102" s="234"/>
      <c r="BX102" s="234"/>
      <c r="BY102" s="235"/>
      <c r="BZ102" s="227"/>
      <c r="CA102" s="234"/>
      <c r="CB102" s="234"/>
      <c r="CC102" s="234"/>
      <c r="CD102" s="234"/>
      <c r="CE102" s="234"/>
      <c r="CF102" s="234"/>
      <c r="CG102" s="234"/>
      <c r="CH102" s="234"/>
      <c r="CI102" s="234"/>
      <c r="CJ102" s="234"/>
      <c r="CK102" s="234"/>
      <c r="CL102" s="234"/>
      <c r="CM102" s="234"/>
      <c r="CN102" s="234"/>
      <c r="CO102" s="234"/>
      <c r="CP102" s="227"/>
      <c r="CQ102" s="227"/>
      <c r="CR102" s="227"/>
      <c r="CS102" s="227"/>
      <c r="CT102" s="227"/>
      <c r="CU102" s="227"/>
      <c r="CV102" s="227"/>
      <c r="CW102" s="227"/>
      <c r="CX102" s="227"/>
      <c r="CY102" s="227"/>
      <c r="CZ102" s="227"/>
      <c r="DA102" s="227"/>
    </row>
    <row r="103" spans="1:132" x14ac:dyDescent="0.3">
      <c r="AO103" s="227"/>
      <c r="AP103" s="227"/>
      <c r="AQ103" s="227"/>
      <c r="AR103" s="227"/>
      <c r="AS103" s="227"/>
      <c r="AT103" s="227"/>
      <c r="AU103" s="227"/>
      <c r="AV103" s="227"/>
      <c r="AW103" s="227"/>
      <c r="AX103" s="227"/>
      <c r="AY103" s="227"/>
      <c r="AZ103" s="227"/>
      <c r="BA103" s="227"/>
      <c r="BB103" s="227"/>
      <c r="BC103" s="227"/>
      <c r="BD103" s="227"/>
      <c r="BE103" s="227"/>
      <c r="BF103" s="227"/>
      <c r="BG103" s="227"/>
      <c r="BH103" s="227"/>
      <c r="BI103" s="227"/>
      <c r="BJ103" s="227"/>
      <c r="BK103" s="227"/>
      <c r="BL103" s="227"/>
      <c r="BM103" s="227"/>
      <c r="BN103" s="227"/>
      <c r="BO103" s="227"/>
      <c r="BP103" s="227"/>
      <c r="BQ103" s="227"/>
      <c r="BR103" s="227"/>
      <c r="BS103" s="236"/>
      <c r="BT103" s="227"/>
      <c r="BU103" s="227"/>
      <c r="BV103" s="227"/>
      <c r="BW103" s="227"/>
      <c r="BX103" s="227"/>
      <c r="BY103" s="227"/>
      <c r="BZ103" s="227"/>
      <c r="CA103" s="234"/>
      <c r="CB103" s="234"/>
      <c r="CC103" s="234"/>
      <c r="CD103" s="234"/>
      <c r="CE103" s="234"/>
      <c r="CF103" s="234"/>
      <c r="CG103" s="234"/>
      <c r="CH103" s="234"/>
      <c r="CI103" s="234"/>
      <c r="CJ103" s="234"/>
      <c r="CK103" s="234"/>
      <c r="CL103" s="234"/>
      <c r="CM103" s="234"/>
      <c r="CN103" s="227"/>
      <c r="CO103" s="227"/>
      <c r="CP103" s="227"/>
      <c r="CQ103" s="227"/>
      <c r="CR103" s="227"/>
      <c r="CS103" s="227"/>
      <c r="CT103" s="227"/>
      <c r="CU103" s="227"/>
      <c r="CV103" s="227"/>
      <c r="CW103" s="227"/>
      <c r="CX103" s="227"/>
      <c r="CY103" s="227"/>
      <c r="CZ103" s="227"/>
      <c r="DA103" s="227"/>
    </row>
    <row r="104" spans="1:132" x14ac:dyDescent="0.3">
      <c r="AO104" s="227"/>
      <c r="AP104" s="227"/>
      <c r="AQ104" s="227"/>
      <c r="AR104" s="227"/>
      <c r="AS104" s="227"/>
      <c r="AT104" s="227"/>
      <c r="AU104" s="227"/>
      <c r="AV104" s="227"/>
      <c r="AW104" s="227"/>
      <c r="AX104" s="227"/>
      <c r="AY104" s="227"/>
      <c r="AZ104" s="227"/>
      <c r="BA104" s="227"/>
      <c r="BB104" s="227"/>
      <c r="BC104" s="227"/>
      <c r="BD104" s="227"/>
      <c r="BE104" s="227"/>
      <c r="BF104" s="227"/>
      <c r="BG104" s="227"/>
      <c r="BH104" s="227"/>
      <c r="BI104" s="227"/>
      <c r="BJ104" s="227"/>
      <c r="BK104" s="227"/>
      <c r="BL104" s="227"/>
      <c r="BM104" s="227"/>
      <c r="BN104" s="227"/>
      <c r="BO104" s="227"/>
      <c r="BP104" s="227"/>
      <c r="BQ104" s="227"/>
      <c r="BR104" s="227"/>
      <c r="BS104" s="236"/>
      <c r="BT104" s="227"/>
      <c r="BU104" s="227"/>
      <c r="BV104" s="227"/>
      <c r="BW104" s="227"/>
      <c r="BX104" s="227"/>
      <c r="BY104" s="227"/>
      <c r="BZ104" s="227"/>
      <c r="CA104" s="236"/>
      <c r="CB104" s="236"/>
      <c r="CC104" s="234"/>
      <c r="CD104" s="237"/>
      <c r="CE104" s="237"/>
      <c r="CF104" s="237"/>
      <c r="CG104" s="227"/>
      <c r="CH104" s="227"/>
      <c r="CI104" s="227"/>
      <c r="CJ104" s="227"/>
      <c r="CK104" s="227"/>
      <c r="CL104" s="227"/>
      <c r="CM104" s="227"/>
      <c r="CN104" s="227"/>
      <c r="CO104" s="227"/>
      <c r="CP104" s="227"/>
      <c r="CQ104" s="227"/>
      <c r="CR104" s="227"/>
      <c r="CS104" s="227"/>
      <c r="CT104" s="227"/>
      <c r="CU104" s="227"/>
      <c r="CV104" s="227"/>
      <c r="CW104" s="227"/>
      <c r="CX104" s="227"/>
      <c r="CY104" s="227"/>
      <c r="CZ104" s="227"/>
      <c r="DA104" s="227"/>
    </row>
    <row r="105" spans="1:132" x14ac:dyDescent="0.3">
      <c r="AO105" s="227"/>
      <c r="AP105" s="227"/>
      <c r="AQ105" s="227"/>
      <c r="AR105" s="227"/>
      <c r="AS105" s="227"/>
      <c r="AT105" s="227"/>
      <c r="AU105" s="227"/>
      <c r="AV105" s="227"/>
      <c r="AW105" s="227"/>
      <c r="AX105" s="227"/>
      <c r="AY105" s="227"/>
      <c r="AZ105" s="227"/>
      <c r="BA105" s="227"/>
      <c r="BB105" s="227" t="s">
        <v>98</v>
      </c>
      <c r="BC105" s="227"/>
      <c r="BD105" s="227"/>
      <c r="BE105" s="227"/>
      <c r="BF105" s="227"/>
      <c r="BG105" s="227"/>
      <c r="BH105" s="227"/>
      <c r="BI105" s="227"/>
      <c r="BJ105" s="227"/>
      <c r="BK105" s="227"/>
      <c r="BL105" s="227"/>
      <c r="BM105" s="227"/>
      <c r="BN105" s="227"/>
      <c r="BO105" s="227"/>
      <c r="BP105" s="227"/>
      <c r="BQ105" s="227"/>
      <c r="BR105" s="227"/>
      <c r="BS105" s="236"/>
      <c r="BT105" s="227"/>
      <c r="BU105" s="227"/>
      <c r="BV105" s="227"/>
      <c r="BW105" s="227"/>
      <c r="BX105" s="227"/>
      <c r="BY105" s="227"/>
      <c r="BZ105" s="227"/>
      <c r="CA105" s="236"/>
      <c r="CB105" s="236"/>
      <c r="CC105" s="234"/>
      <c r="CD105" s="236"/>
      <c r="CE105" s="236"/>
      <c r="CF105" s="236"/>
      <c r="CG105" s="227"/>
      <c r="CH105" s="227"/>
      <c r="CI105" s="227"/>
      <c r="CJ105" s="227"/>
      <c r="CK105" s="227"/>
      <c r="CL105" s="227"/>
      <c r="CM105" s="227"/>
      <c r="CN105" s="227"/>
      <c r="CO105" s="227"/>
      <c r="CP105" s="227"/>
      <c r="CQ105" s="227"/>
      <c r="CR105" s="227"/>
      <c r="CS105" s="227"/>
      <c r="CT105" s="227"/>
      <c r="CU105" s="227"/>
      <c r="CV105" s="227"/>
      <c r="CW105" s="227"/>
      <c r="CX105" s="227"/>
      <c r="CY105" s="227"/>
      <c r="CZ105" s="227"/>
      <c r="DA105" s="227"/>
    </row>
    <row r="106" spans="1:132" ht="21" customHeight="1" x14ac:dyDescent="0.3">
      <c r="AO106" s="227"/>
      <c r="AP106" s="227"/>
      <c r="AQ106" s="227"/>
      <c r="AR106" s="227"/>
      <c r="AS106" s="227"/>
      <c r="AT106" s="227"/>
      <c r="AU106" s="227"/>
      <c r="AV106" s="227"/>
      <c r="AW106" s="227"/>
      <c r="AX106" s="227"/>
      <c r="AY106" s="227"/>
      <c r="AZ106" s="227"/>
      <c r="BA106" s="227"/>
      <c r="BB106" s="227"/>
      <c r="BC106" s="227"/>
      <c r="BD106" s="227"/>
      <c r="BE106" s="227"/>
      <c r="BF106" s="227"/>
      <c r="BG106" s="227"/>
      <c r="BH106" s="227"/>
      <c r="BI106" s="227"/>
      <c r="BJ106" s="227"/>
      <c r="BK106" s="227"/>
      <c r="BL106" s="227"/>
      <c r="BM106" s="227"/>
      <c r="BN106" s="227"/>
      <c r="BO106" s="227"/>
      <c r="BP106" s="227"/>
      <c r="BQ106" s="227"/>
      <c r="BR106" s="227"/>
      <c r="BS106" s="236"/>
      <c r="BT106" s="227"/>
      <c r="BU106" s="227"/>
      <c r="BV106" s="227"/>
      <c r="BW106" s="227"/>
      <c r="BX106" s="227"/>
      <c r="BY106" s="227"/>
      <c r="BZ106" s="227"/>
      <c r="CA106" s="236"/>
      <c r="CB106" s="236"/>
      <c r="CC106" s="234"/>
      <c r="CD106" s="236"/>
      <c r="CE106" s="236"/>
      <c r="CF106" s="236"/>
      <c r="CG106" s="227"/>
      <c r="CH106" s="227"/>
      <c r="CI106" s="227"/>
      <c r="CJ106" s="227"/>
      <c r="CK106" s="227"/>
      <c r="CL106" s="227"/>
      <c r="CM106" s="227"/>
      <c r="CN106" s="227"/>
      <c r="CO106" s="227"/>
      <c r="CP106" s="227"/>
      <c r="CQ106" s="227"/>
      <c r="CR106" s="227"/>
      <c r="CS106" s="227"/>
      <c r="CT106" s="227"/>
      <c r="CU106" s="227"/>
      <c r="CV106" s="227"/>
      <c r="CW106" s="227"/>
      <c r="CX106" s="227"/>
      <c r="CY106" s="227"/>
      <c r="CZ106" s="227"/>
      <c r="DA106" s="227"/>
    </row>
    <row r="107" spans="1:132" ht="31.5" customHeight="1" x14ac:dyDescent="0.3">
      <c r="AO107" s="227"/>
      <c r="AP107" s="227"/>
      <c r="AQ107" s="227"/>
      <c r="AR107" s="227"/>
      <c r="AS107" s="227"/>
      <c r="AT107" s="227"/>
      <c r="AU107" s="227"/>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36"/>
      <c r="BT107" s="227"/>
      <c r="BU107" s="227"/>
      <c r="BV107" s="227"/>
      <c r="BW107" s="227"/>
      <c r="BX107" s="227"/>
      <c r="BY107" s="227"/>
      <c r="BZ107" s="227"/>
      <c r="CA107" s="236"/>
      <c r="CB107" s="236"/>
      <c r="CC107" s="234"/>
      <c r="CD107" s="227"/>
      <c r="CE107" s="227"/>
      <c r="CF107" s="227"/>
      <c r="CG107" s="227"/>
      <c r="CH107" s="227"/>
      <c r="CI107" s="227"/>
      <c r="CJ107" s="227"/>
      <c r="CK107" s="227"/>
      <c r="CL107" s="227"/>
      <c r="CM107" s="227"/>
      <c r="CN107" s="227"/>
      <c r="CO107" s="227"/>
      <c r="CP107" s="227"/>
      <c r="CQ107" s="227"/>
      <c r="CR107" s="227" t="s">
        <v>23</v>
      </c>
      <c r="CS107" s="227"/>
      <c r="CT107" s="227"/>
      <c r="CU107" s="227"/>
      <c r="CV107" s="227"/>
      <c r="CW107" s="227"/>
      <c r="CX107" s="227"/>
      <c r="CY107" s="227"/>
      <c r="CZ107" s="227"/>
      <c r="DA107" s="227"/>
    </row>
    <row r="108" spans="1:132" ht="25.5" customHeight="1" x14ac:dyDescent="0.3">
      <c r="AO108" s="227"/>
      <c r="AP108" s="227"/>
      <c r="AQ108" s="227"/>
      <c r="AR108" s="227"/>
      <c r="AS108" s="227"/>
      <c r="AT108" s="227"/>
      <c r="AU108" s="227"/>
      <c r="AV108" s="227"/>
      <c r="AW108" s="227"/>
      <c r="AX108" s="227"/>
      <c r="AY108" s="227"/>
      <c r="AZ108" s="227"/>
      <c r="BA108" s="227"/>
      <c r="BB108" s="227"/>
      <c r="BC108" s="227"/>
      <c r="BD108" s="227"/>
      <c r="BE108" s="227"/>
      <c r="BF108" s="227"/>
      <c r="BG108" s="227"/>
      <c r="BH108" s="227"/>
      <c r="BI108" s="227"/>
      <c r="BJ108" s="227"/>
      <c r="BK108" s="227"/>
      <c r="BL108" s="227"/>
      <c r="BM108" s="227"/>
      <c r="BN108" s="227"/>
      <c r="BO108" s="227"/>
      <c r="BP108" s="227"/>
      <c r="BQ108" s="227"/>
      <c r="BR108" s="227"/>
      <c r="BS108" s="236"/>
      <c r="BT108" s="227"/>
      <c r="BU108" s="227"/>
      <c r="BV108" s="227"/>
      <c r="BW108" s="227"/>
      <c r="BX108" s="227"/>
      <c r="BY108" s="227"/>
      <c r="BZ108" s="227"/>
      <c r="CA108" s="236"/>
      <c r="CB108" s="236"/>
      <c r="CC108" s="234"/>
      <c r="CD108" s="227"/>
      <c r="CE108" s="227"/>
      <c r="CF108" s="227"/>
      <c r="CG108" s="227"/>
      <c r="CH108" s="227"/>
      <c r="CI108" s="227"/>
      <c r="CJ108" s="227"/>
      <c r="CK108" s="227"/>
      <c r="CL108" s="227"/>
      <c r="CM108" s="227"/>
      <c r="CN108" s="227"/>
      <c r="CO108" s="227"/>
      <c r="CP108" s="227"/>
      <c r="CQ108" s="227"/>
      <c r="CR108" s="227"/>
      <c r="CS108" s="227"/>
      <c r="CT108" s="227"/>
      <c r="CU108" s="227"/>
      <c r="CV108" s="227"/>
      <c r="CW108" s="227"/>
      <c r="CX108" s="227"/>
      <c r="CY108" s="227"/>
      <c r="CZ108" s="227"/>
      <c r="DA108" s="227"/>
    </row>
    <row r="109" spans="1:132" x14ac:dyDescent="0.3">
      <c r="AO109" s="227"/>
      <c r="AP109" s="227"/>
      <c r="AQ109" s="227"/>
      <c r="AR109" s="227"/>
      <c r="AS109" s="227"/>
      <c r="AT109" s="227"/>
      <c r="AU109" s="227"/>
      <c r="AV109" s="227"/>
      <c r="AW109" s="227"/>
      <c r="AX109" s="227"/>
      <c r="AY109" s="227"/>
      <c r="AZ109" s="227"/>
      <c r="BA109" s="227"/>
      <c r="BB109" s="227"/>
      <c r="BC109" s="227"/>
      <c r="BD109" s="227"/>
      <c r="BE109" s="227"/>
      <c r="BF109" s="227"/>
      <c r="BG109" s="227"/>
      <c r="BH109" s="227"/>
      <c r="BI109" s="227"/>
      <c r="BJ109" s="227"/>
      <c r="BK109" s="227"/>
      <c r="BL109" s="227"/>
      <c r="BM109" s="227"/>
      <c r="BN109" s="227"/>
      <c r="BO109" s="227"/>
      <c r="BP109" s="227"/>
      <c r="BQ109" s="227"/>
      <c r="BR109" s="227"/>
      <c r="BS109" s="236"/>
      <c r="BT109" s="227"/>
      <c r="BU109" s="227"/>
      <c r="BV109" s="227"/>
      <c r="BW109" s="227"/>
      <c r="BX109" s="227"/>
      <c r="BY109" s="227"/>
      <c r="BZ109" s="227"/>
      <c r="CA109" s="236"/>
      <c r="CB109" s="236"/>
      <c r="CC109" s="234"/>
      <c r="CD109" s="227"/>
      <c r="CE109" s="227"/>
      <c r="CF109" s="227"/>
      <c r="CG109" s="227"/>
      <c r="CH109" s="227"/>
      <c r="CI109" s="227"/>
      <c r="CJ109" s="227"/>
      <c r="CK109" s="227"/>
      <c r="CL109" s="227"/>
      <c r="CM109" s="227"/>
      <c r="CN109" s="227"/>
      <c r="CO109" s="227"/>
      <c r="CP109" s="227"/>
      <c r="CQ109" s="227"/>
      <c r="CR109" s="227"/>
      <c r="CS109" s="227"/>
      <c r="CT109" s="227"/>
      <c r="CU109" s="227"/>
      <c r="CV109" s="227"/>
      <c r="CW109" s="227"/>
      <c r="CX109" s="227"/>
      <c r="CY109" s="227"/>
      <c r="CZ109" s="227"/>
      <c r="DA109" s="227"/>
    </row>
    <row r="110" spans="1:132" x14ac:dyDescent="0.3">
      <c r="AO110" s="227"/>
      <c r="AP110" s="227"/>
      <c r="AQ110" s="227"/>
      <c r="AR110" s="227"/>
      <c r="AS110" s="227"/>
      <c r="AT110" s="227"/>
      <c r="AU110" s="227"/>
      <c r="AV110" s="227"/>
      <c r="AW110" s="227"/>
      <c r="AX110" s="227"/>
      <c r="AY110" s="227"/>
      <c r="AZ110" s="227"/>
      <c r="BA110" s="227"/>
      <c r="BB110" s="227"/>
      <c r="BC110" s="227"/>
      <c r="BD110" s="227"/>
      <c r="BE110" s="227"/>
      <c r="BF110" s="227"/>
      <c r="BG110" s="227"/>
      <c r="BH110" s="227"/>
      <c r="BI110" s="227"/>
      <c r="BJ110" s="227"/>
      <c r="BK110" s="227"/>
      <c r="BL110" s="227"/>
      <c r="BM110" s="227"/>
      <c r="BN110" s="227"/>
      <c r="BO110" s="227"/>
      <c r="BP110" s="227"/>
      <c r="BQ110" s="227"/>
      <c r="BR110" s="227"/>
      <c r="BS110" s="236"/>
      <c r="BT110" s="227"/>
      <c r="BU110" s="227"/>
      <c r="BV110" s="227"/>
      <c r="BW110" s="227"/>
      <c r="BX110" s="227"/>
      <c r="BY110" s="227"/>
      <c r="BZ110" s="227"/>
      <c r="CA110" s="236"/>
      <c r="CB110" s="236"/>
      <c r="CC110" s="234"/>
      <c r="CD110" s="227"/>
      <c r="CE110" s="227"/>
      <c r="CF110" s="227"/>
      <c r="CG110" s="227"/>
      <c r="CH110" s="227"/>
      <c r="CI110" s="227"/>
      <c r="CJ110" s="227"/>
      <c r="CK110" s="227"/>
      <c r="CL110" s="227"/>
      <c r="CM110" s="227"/>
      <c r="CN110" s="227"/>
      <c r="CO110" s="227"/>
      <c r="CP110" s="227"/>
      <c r="CQ110" s="227"/>
      <c r="CR110" s="227"/>
      <c r="CS110" s="227"/>
      <c r="CT110" s="227"/>
      <c r="CU110" s="227"/>
      <c r="CV110" s="227"/>
      <c r="CW110" s="227"/>
      <c r="CX110" s="227"/>
      <c r="CY110" s="227"/>
      <c r="CZ110" s="227"/>
      <c r="DA110" s="227"/>
    </row>
    <row r="161" ht="15" customHeight="1" x14ac:dyDescent="0.3"/>
    <row r="16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5214E629-843A-4533-8B8C-46A61842D700}">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747CE-612C-4DFB-9E7B-FA1A894BB93B}">
  <sheetPr>
    <tabColor theme="3" tint="0.39997558519241921"/>
    <pageSetUpPr fitToPage="1"/>
  </sheetPr>
  <dimension ref="B1:V31"/>
  <sheetViews>
    <sheetView showGridLines="0" topLeftCell="A10" zoomScale="55" zoomScaleNormal="55" workbookViewId="0">
      <selection activeCell="C3" sqref="C3:U3"/>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11">
        <f>'[2]A RENSEIGNER'!$C$11</f>
        <v>44877</v>
      </c>
      <c r="D3" s="11"/>
      <c r="E3" s="11"/>
      <c r="F3" s="11"/>
      <c r="G3" s="11"/>
      <c r="H3" s="11"/>
      <c r="I3" s="11"/>
      <c r="J3" s="11"/>
      <c r="K3" s="11"/>
      <c r="L3" s="11"/>
      <c r="M3" s="11"/>
      <c r="N3" s="11"/>
      <c r="O3" s="11"/>
      <c r="P3" s="11"/>
      <c r="Q3" s="11"/>
      <c r="R3" s="11"/>
      <c r="S3" s="11"/>
      <c r="T3" s="11"/>
      <c r="U3" s="11"/>
      <c r="V3" s="12"/>
    </row>
    <row r="4" spans="2:22" ht="31.2" x14ac:dyDescent="0.6">
      <c r="B4" s="10"/>
      <c r="C4" s="13"/>
      <c r="D4" s="14"/>
      <c r="E4" s="14"/>
      <c r="F4" s="14"/>
      <c r="G4" s="14"/>
      <c r="H4" s="14"/>
      <c r="I4" s="14"/>
      <c r="J4" s="14"/>
      <c r="K4" s="14"/>
      <c r="L4" s="14"/>
      <c r="M4" s="13"/>
      <c r="N4" s="13"/>
      <c r="O4" s="13"/>
      <c r="P4" s="15"/>
      <c r="Q4" s="15"/>
      <c r="R4" s="15"/>
      <c r="S4" s="15"/>
      <c r="T4" s="16"/>
      <c r="U4" s="16"/>
      <c r="V4" s="12"/>
    </row>
    <row r="5" spans="2:22" ht="36.6" x14ac:dyDescent="0.5">
      <c r="B5" s="10"/>
      <c r="C5" s="17" t="str">
        <f>'[2]A RENSEIGNER'!$C$12</f>
        <v>ABASM</v>
      </c>
      <c r="D5" s="17"/>
      <c r="E5" s="17"/>
      <c r="F5" s="17"/>
      <c r="G5" s="17"/>
      <c r="H5" s="17"/>
      <c r="I5" s="17"/>
      <c r="J5" s="17"/>
      <c r="K5" s="17"/>
      <c r="L5" s="17"/>
      <c r="M5" s="17"/>
      <c r="N5" s="17"/>
      <c r="O5" s="17"/>
      <c r="P5" s="17"/>
      <c r="Q5" s="17"/>
      <c r="R5" s="17"/>
      <c r="S5" s="17"/>
      <c r="T5" s="17"/>
      <c r="U5" s="17"/>
      <c r="V5" s="12"/>
    </row>
    <row r="6" spans="2:22" ht="31.2" x14ac:dyDescent="0.6">
      <c r="B6" s="10"/>
      <c r="C6" s="13"/>
      <c r="D6" s="14"/>
      <c r="E6" s="14"/>
      <c r="F6" s="14"/>
      <c r="G6" s="14"/>
      <c r="H6" s="14"/>
      <c r="I6" s="14"/>
      <c r="J6" s="14"/>
      <c r="K6" s="14"/>
      <c r="L6" s="14"/>
      <c r="M6" s="13"/>
      <c r="N6" s="13"/>
      <c r="O6" s="13"/>
      <c r="P6" s="15"/>
      <c r="Q6" s="15"/>
      <c r="R6" s="15"/>
      <c r="S6" s="15"/>
      <c r="T6" s="16"/>
      <c r="U6" s="16"/>
      <c r="V6" s="12"/>
    </row>
    <row r="7" spans="2:22" ht="36.6" x14ac:dyDescent="0.5">
      <c r="B7" s="10"/>
      <c r="C7" s="17" t="str">
        <f>"MODE DE JEU"&amp;"  "&amp;'[2]A RENSEIGNER'!$C$16</f>
        <v>MODE DE JEU  LIBRE</v>
      </c>
      <c r="D7" s="17"/>
      <c r="E7" s="17"/>
      <c r="F7" s="17"/>
      <c r="G7" s="17"/>
      <c r="H7" s="17"/>
      <c r="I7" s="17"/>
      <c r="J7" s="17"/>
      <c r="K7" s="17"/>
      <c r="L7" s="17"/>
      <c r="M7" s="17"/>
      <c r="N7" s="17"/>
      <c r="O7" s="17"/>
      <c r="P7" s="17"/>
      <c r="Q7" s="17"/>
      <c r="R7" s="17"/>
      <c r="S7" s="17"/>
      <c r="T7" s="17"/>
      <c r="U7" s="17"/>
      <c r="V7" s="12"/>
    </row>
    <row r="8" spans="2:22" ht="31.2" x14ac:dyDescent="0.6">
      <c r="B8" s="10"/>
      <c r="C8" s="13"/>
      <c r="D8" s="13"/>
      <c r="E8" s="13"/>
      <c r="F8" s="13"/>
      <c r="G8" s="13"/>
      <c r="H8" s="13"/>
      <c r="I8" s="13"/>
      <c r="J8" s="13"/>
      <c r="K8" s="13"/>
      <c r="L8" s="13"/>
      <c r="M8" s="13"/>
      <c r="N8" s="13"/>
      <c r="O8" s="13"/>
      <c r="P8" s="13"/>
      <c r="Q8" s="13"/>
      <c r="R8" s="13"/>
      <c r="S8" s="15"/>
      <c r="T8" s="16"/>
      <c r="U8" s="16"/>
      <c r="V8" s="12"/>
    </row>
    <row r="9" spans="2:22" ht="36.6" x14ac:dyDescent="0.5">
      <c r="B9" s="10"/>
      <c r="C9" s="17" t="str">
        <f>"CATEGORIE"&amp;"  "&amp;'[2]A RENSEIGNER'!$C$17</f>
        <v>CATEGORIE  R2</v>
      </c>
      <c r="D9" s="17"/>
      <c r="E9" s="17"/>
      <c r="F9" s="17"/>
      <c r="G9" s="17"/>
      <c r="H9" s="17"/>
      <c r="I9" s="17"/>
      <c r="J9" s="17"/>
      <c r="K9" s="17"/>
      <c r="L9" s="17"/>
      <c r="M9" s="17"/>
      <c r="N9" s="17"/>
      <c r="O9" s="17"/>
      <c r="P9" s="17"/>
      <c r="Q9" s="17"/>
      <c r="R9" s="17"/>
      <c r="S9" s="17"/>
      <c r="T9" s="17"/>
      <c r="U9" s="17"/>
      <c r="V9" s="18"/>
    </row>
    <row r="10" spans="2:22" ht="31.2" x14ac:dyDescent="0.3">
      <c r="B10" s="19"/>
      <c r="C10" s="13"/>
      <c r="D10" s="13"/>
      <c r="E10" s="13"/>
      <c r="F10" s="13"/>
      <c r="G10" s="13"/>
      <c r="H10" s="13"/>
      <c r="I10" s="13"/>
      <c r="J10" s="13"/>
      <c r="K10" s="13"/>
      <c r="L10" s="13"/>
      <c r="M10" s="13"/>
      <c r="N10" s="13"/>
      <c r="O10" s="13"/>
      <c r="P10" s="13"/>
      <c r="Q10" s="13"/>
      <c r="R10" s="13"/>
      <c r="S10" s="13"/>
      <c r="T10" s="20"/>
      <c r="U10" s="20"/>
      <c r="V10" s="18"/>
    </row>
    <row r="11" spans="2:22" ht="36.6" x14ac:dyDescent="0.5">
      <c r="B11" s="10"/>
      <c r="C11" s="17" t="str">
        <f>"TOURNOI N°"&amp;"  "&amp;'[2]A RENSEIGNER'!$C$14</f>
        <v>TOURNOI N°  1</v>
      </c>
      <c r="D11" s="17"/>
      <c r="E11" s="17"/>
      <c r="F11" s="17"/>
      <c r="G11" s="17"/>
      <c r="H11" s="17"/>
      <c r="I11" s="17"/>
      <c r="J11" s="17"/>
      <c r="K11" s="17"/>
      <c r="L11" s="17"/>
      <c r="M11" s="17"/>
      <c r="N11" s="17"/>
      <c r="O11" s="17"/>
      <c r="P11" s="17"/>
      <c r="Q11" s="17"/>
      <c r="R11" s="17"/>
      <c r="S11" s="17"/>
      <c r="T11" s="17"/>
      <c r="U11" s="17"/>
      <c r="V11" s="12"/>
    </row>
    <row r="12" spans="2:22" ht="31.2" x14ac:dyDescent="0.6">
      <c r="B12" s="10"/>
      <c r="C12" s="13"/>
      <c r="D12" s="14"/>
      <c r="E12" s="14"/>
      <c r="F12" s="14"/>
      <c r="G12" s="14"/>
      <c r="H12" s="14"/>
      <c r="I12" s="14"/>
      <c r="J12" s="14"/>
      <c r="K12" s="14"/>
      <c r="L12" s="14"/>
      <c r="M12" s="13"/>
      <c r="N12" s="13"/>
      <c r="O12" s="13"/>
      <c r="P12" s="15"/>
      <c r="Q12" s="15"/>
      <c r="R12" s="15"/>
      <c r="S12" s="15"/>
      <c r="T12" s="16"/>
      <c r="U12" s="16"/>
      <c r="V12" s="12"/>
    </row>
    <row r="13" spans="2:22" ht="36.6" x14ac:dyDescent="0.5">
      <c r="B13" s="10"/>
      <c r="C13" s="17" t="str">
        <f>"POULE n°"&amp;"  "&amp;'[2]A RENSEIGNER'!$C$15</f>
        <v>POULE n°  2</v>
      </c>
      <c r="D13" s="17"/>
      <c r="E13" s="17"/>
      <c r="F13" s="17"/>
      <c r="G13" s="17"/>
      <c r="H13" s="17"/>
      <c r="I13" s="17"/>
      <c r="J13" s="17"/>
      <c r="K13" s="17"/>
      <c r="L13" s="17"/>
      <c r="M13" s="17"/>
      <c r="N13" s="17"/>
      <c r="O13" s="17"/>
      <c r="P13" s="17"/>
      <c r="Q13" s="17"/>
      <c r="R13" s="17"/>
      <c r="S13" s="17"/>
      <c r="T13" s="17"/>
      <c r="U13" s="17"/>
      <c r="V13" s="12"/>
    </row>
    <row r="14" spans="2:22" ht="31.2" x14ac:dyDescent="0.6">
      <c r="B14" s="10"/>
      <c r="C14" s="13"/>
      <c r="D14" s="13"/>
      <c r="E14" s="13"/>
      <c r="F14" s="13"/>
      <c r="G14" s="13"/>
      <c r="H14" s="13"/>
      <c r="I14" s="13"/>
      <c r="J14" s="13"/>
      <c r="K14" s="13"/>
      <c r="L14" s="13"/>
      <c r="M14" s="13"/>
      <c r="N14" s="13"/>
      <c r="O14" s="13"/>
      <c r="P14" s="13"/>
      <c r="Q14" s="13"/>
      <c r="R14" s="13"/>
      <c r="S14" s="15"/>
      <c r="T14" s="16"/>
      <c r="U14" s="16"/>
      <c r="V14" s="12"/>
    </row>
    <row r="15" spans="2:22" ht="36.6" x14ac:dyDescent="0.5">
      <c r="B15" s="10"/>
      <c r="C15" s="17" t="s">
        <v>0</v>
      </c>
      <c r="D15" s="17"/>
      <c r="E15" s="17"/>
      <c r="F15" s="17"/>
      <c r="G15" s="17"/>
      <c r="H15" s="17"/>
      <c r="I15" s="17"/>
      <c r="J15" s="17"/>
      <c r="K15" s="17"/>
      <c r="L15" s="17"/>
      <c r="M15" s="17"/>
      <c r="N15" s="17"/>
      <c r="O15" s="17"/>
      <c r="P15" s="17"/>
      <c r="Q15" s="17"/>
      <c r="R15" s="17"/>
      <c r="S15" s="17"/>
      <c r="T15" s="17"/>
      <c r="U15" s="17"/>
      <c r="V15" s="12"/>
    </row>
    <row r="16" spans="2:22" ht="16.2" thickBot="1" x14ac:dyDescent="0.35">
      <c r="B16" s="21"/>
      <c r="C16" s="2"/>
      <c r="D16" s="3"/>
      <c r="E16" s="3"/>
      <c r="F16" s="3"/>
      <c r="G16" s="3"/>
      <c r="H16" s="3"/>
      <c r="I16" s="3"/>
      <c r="J16" s="3"/>
      <c r="K16" s="3"/>
      <c r="L16" s="3"/>
      <c r="M16" s="2"/>
      <c r="N16" s="2"/>
      <c r="O16" s="2"/>
      <c r="P16" s="1"/>
      <c r="Q16" s="1"/>
      <c r="R16" s="1"/>
      <c r="S16" s="1"/>
      <c r="T16" s="1"/>
      <c r="U16" s="1"/>
      <c r="V16" s="22"/>
    </row>
    <row r="17" spans="2:22" ht="60.75" customHeight="1" thickTop="1" thickBot="1" x14ac:dyDescent="0.35">
      <c r="B17" s="21"/>
      <c r="C17" s="23" t="s">
        <v>1</v>
      </c>
      <c r="D17" s="24" t="str">
        <f>C18</f>
        <v>HANSEL Gérard</v>
      </c>
      <c r="E17" s="24"/>
      <c r="F17" s="24"/>
      <c r="G17" s="25" t="str">
        <f>C22</f>
        <v>WEILL Denis</v>
      </c>
      <c r="H17" s="25"/>
      <c r="I17" s="25"/>
      <c r="J17" s="26" t="str">
        <f>C26</f>
        <v>LECLERC Michel</v>
      </c>
      <c r="K17" s="26"/>
      <c r="L17" s="27"/>
      <c r="M17" s="28" t="s">
        <v>2</v>
      </c>
      <c r="N17" s="29" t="s">
        <v>3</v>
      </c>
      <c r="O17" s="30"/>
      <c r="P17" s="31" t="s">
        <v>4</v>
      </c>
      <c r="Q17" s="32" t="s">
        <v>5</v>
      </c>
      <c r="R17" s="33" t="s">
        <v>6</v>
      </c>
      <c r="S17" s="34" t="s">
        <v>7</v>
      </c>
      <c r="T17" s="34" t="s">
        <v>8</v>
      </c>
      <c r="U17" s="35" t="s">
        <v>9</v>
      </c>
      <c r="V17" s="22"/>
    </row>
    <row r="18" spans="2:22" ht="45" customHeight="1" thickTop="1" x14ac:dyDescent="0.3">
      <c r="B18" s="21"/>
      <c r="C18" s="36" t="str">
        <f>IF(ISBLANK('[2]A RENSEIGNER'!B28),"",'[2]A RENSEIGNER'!B28)</f>
        <v>HANSEL Gérard</v>
      </c>
      <c r="D18" s="37"/>
      <c r="E18" s="38"/>
      <c r="F18" s="39"/>
      <c r="G18" s="40">
        <f>IF(ISBLANK('[2]POULE DE 3 '!E36),"",'[2]POULE DE 3 '!E36)</f>
        <v>70</v>
      </c>
      <c r="H18" s="40"/>
      <c r="I18" s="40">
        <f>IF(ISBLANK('[2]POULE DE 3 '!F36),"",'[2]POULE DE 3 '!F36)</f>
        <v>26</v>
      </c>
      <c r="J18" s="40">
        <f>IF(ISBLANK('[2]POULE DE 3 '!E44),"",'[2]POULE DE 3 '!E44)</f>
        <v>52</v>
      </c>
      <c r="K18" s="40"/>
      <c r="L18" s="41">
        <f>IF(ISBLANK('[2]POULE DE 3 '!F44),"",'[2]POULE DE 3 '!F44)</f>
        <v>30</v>
      </c>
      <c r="M18" s="42">
        <f>IF('[2]POULE DE 3 '!R27=0,"",'[2]POULE DE 3 '!R27)</f>
        <v>122</v>
      </c>
      <c r="N18" s="43">
        <f>IF('[2]POULE DE 3 '!S27=0,"",'[2]POULE DE 3 '!S27)</f>
        <v>56</v>
      </c>
      <c r="O18" s="44"/>
      <c r="P18" s="45">
        <f>IF(ISERROR('[2]POULE DE 3 '!T27),"",'[2]POULE DE 3 '!T27)</f>
        <v>2.1785714285714284</v>
      </c>
      <c r="Q18" s="46">
        <f>IF(ISERROR('[2]POULE DE 3 '!W27),"",'[2]POULE DE 3 '!W27)</f>
        <v>2</v>
      </c>
      <c r="R18" s="47" t="str">
        <f>IF(ISERROR('[2]POULE DE 3 '!Y27),"",IF(ISBLANK('[2]A RENSEIGNER'!B28),"",IF('[2]POULE DE 3 '!Y27=1,'[2]POULE DE 3 '!Y27&amp;"er",'[2]POULE DE 3 '!Y27&amp;"ème")))</f>
        <v>2ème</v>
      </c>
      <c r="S18" s="48">
        <f>IF(ISERROR('[2]POULE DE 3 '!Z27),"",'[2]POULE DE 3 '!Z27)</f>
        <v>5</v>
      </c>
      <c r="T18" s="48">
        <f>IF(ISBLANK(C18),"",'[2]POULE DE 3 '!AG27)</f>
        <v>0</v>
      </c>
      <c r="U18" s="49">
        <f>IF(ISERROR('[2]POULE DE 3 '!AH27),"",'[2]POULE DE 3 '!AH27)</f>
        <v>5</v>
      </c>
      <c r="V18" s="22"/>
    </row>
    <row r="19" spans="2:22" ht="45" customHeight="1" x14ac:dyDescent="0.3">
      <c r="B19" s="21"/>
      <c r="C19" s="50" t="str">
        <f>'[2]A RENSEIGNER'!C28</f>
        <v>R2</v>
      </c>
      <c r="D19" s="51"/>
      <c r="E19" s="52"/>
      <c r="F19" s="53"/>
      <c r="G19" s="54"/>
      <c r="H19" s="54">
        <f>'[2]POULE DE 3 '!J36</f>
        <v>0</v>
      </c>
      <c r="I19" s="54"/>
      <c r="J19" s="54"/>
      <c r="K19" s="54">
        <f>'[2]POULE DE 3 '!J44</f>
        <v>2</v>
      </c>
      <c r="L19" s="55"/>
      <c r="M19" s="56" t="s">
        <v>10</v>
      </c>
      <c r="N19" s="57"/>
      <c r="O19" s="58" t="s">
        <v>11</v>
      </c>
      <c r="P19" s="59"/>
      <c r="Q19" s="46"/>
      <c r="R19" s="48"/>
      <c r="S19" s="48"/>
      <c r="T19" s="48"/>
      <c r="U19" s="49"/>
      <c r="V19" s="22"/>
    </row>
    <row r="20" spans="2:22" ht="45" customHeight="1" thickBot="1" x14ac:dyDescent="0.35">
      <c r="B20" s="21"/>
      <c r="C20" s="60" t="str">
        <f>'[2]A RENSEIGNER'!D28</f>
        <v>ABMA</v>
      </c>
      <c r="D20" s="61"/>
      <c r="E20" s="62"/>
      <c r="F20" s="63"/>
      <c r="G20" s="64">
        <f>+'[2]POULE DE 3 '!I36</f>
        <v>2.6923076923076925</v>
      </c>
      <c r="H20" s="65"/>
      <c r="I20" s="65">
        <f>IF(ISBLANK('[2]POULE DE 3 '!G36),"",'[2]POULE DE 3 '!G36)</f>
        <v>12</v>
      </c>
      <c r="J20" s="64">
        <f>+'[2]POULE DE 3 '!I44</f>
        <v>1.7333333333333334</v>
      </c>
      <c r="K20" s="65"/>
      <c r="L20" s="66">
        <f>IF(ISBLANK('[2]POULE DE 3 '!G44),"",'[2]POULE DE 3 '!G44)</f>
        <v>10</v>
      </c>
      <c r="M20" s="67">
        <f>IF('[2]POULE DE 3 '!U27=0,"",'[2]POULE DE 3 '!U27)</f>
        <v>1.7333333333333334</v>
      </c>
      <c r="N20" s="68"/>
      <c r="O20" s="69">
        <f>IF('[2]POULE DE 3 '!V27=0,"",'[2]POULE DE 3 '!V27)</f>
        <v>12</v>
      </c>
      <c r="P20" s="70"/>
      <c r="Q20" s="71"/>
      <c r="R20" s="72"/>
      <c r="S20" s="72"/>
      <c r="T20" s="72"/>
      <c r="U20" s="73"/>
      <c r="V20" s="22"/>
    </row>
    <row r="21" spans="2:22" ht="60.75" customHeight="1" thickTop="1" thickBot="1" x14ac:dyDescent="0.35">
      <c r="B21" s="21"/>
      <c r="C21" s="23" t="s">
        <v>1</v>
      </c>
      <c r="D21" s="24" t="str">
        <f>D17</f>
        <v>HANSEL Gérard</v>
      </c>
      <c r="E21" s="24"/>
      <c r="F21" s="24"/>
      <c r="G21" s="25" t="str">
        <f>G17</f>
        <v>WEILL Denis</v>
      </c>
      <c r="H21" s="25"/>
      <c r="I21" s="25"/>
      <c r="J21" s="26" t="str">
        <f>J17</f>
        <v>LECLERC Michel</v>
      </c>
      <c r="K21" s="26"/>
      <c r="L21" s="27"/>
      <c r="M21" s="74" t="s">
        <v>2</v>
      </c>
      <c r="N21" s="75" t="s">
        <v>3</v>
      </c>
      <c r="O21" s="76"/>
      <c r="P21" s="77" t="s">
        <v>4</v>
      </c>
      <c r="Q21" s="32" t="s">
        <v>5</v>
      </c>
      <c r="R21" s="33" t="s">
        <v>6</v>
      </c>
      <c r="S21" s="34" t="s">
        <v>12</v>
      </c>
      <c r="T21" s="34" t="s">
        <v>8</v>
      </c>
      <c r="U21" s="35" t="s">
        <v>9</v>
      </c>
      <c r="V21" s="22"/>
    </row>
    <row r="22" spans="2:22" ht="43.95" customHeight="1" thickTop="1" x14ac:dyDescent="0.3">
      <c r="B22" s="21"/>
      <c r="C22" s="78" t="str">
        <f>IF(ISBLANK('[2]A RENSEIGNER'!B29),"",'[2]A RENSEIGNER'!B29)</f>
        <v>WEILL Denis</v>
      </c>
      <c r="D22" s="79">
        <f>IF(ISBLANK('[2]POULE DE 3 '!E37),"",'[2]POULE DE 3 '!E37)</f>
        <v>100</v>
      </c>
      <c r="E22" s="79"/>
      <c r="F22" s="79">
        <f>IF(ISBLANK('[2]POULE DE 3 '!F37),"",'[2]POULE DE 3 '!F37)</f>
        <v>26</v>
      </c>
      <c r="G22" s="80"/>
      <c r="H22" s="81"/>
      <c r="I22" s="82"/>
      <c r="J22" s="79">
        <f>IF(ISBLANK('[2]POULE DE 3 '!E28),"",'[2]POULE DE 3 '!E28)</f>
        <v>71</v>
      </c>
      <c r="K22" s="79"/>
      <c r="L22" s="83">
        <f>IF(ISBLANK('[2]POULE DE 3 '!F28),"",'[2]POULE DE 3 '!F28)</f>
        <v>30</v>
      </c>
      <c r="M22" s="84">
        <f>IF('[2]POULE DE 3 '!R28=0,"",'[2]POULE DE 3 '!R28)</f>
        <v>171</v>
      </c>
      <c r="N22" s="85">
        <f>IF(ISERROR('[2]POULE DE 3 '!S28),"",'[2]POULE DE 3 '!S28)</f>
        <v>56</v>
      </c>
      <c r="O22" s="86"/>
      <c r="P22" s="87">
        <f>IF(ISERROR('[2]POULE DE 3 '!T28),"",'[2]POULE DE 3 '!T28)</f>
        <v>3.0535714285714284</v>
      </c>
      <c r="Q22" s="88">
        <f>IF(ISERROR('[2]POULE DE 3 '!W28),"",'[2]POULE DE 3 '!W28)</f>
        <v>4</v>
      </c>
      <c r="R22" s="89" t="str">
        <f>IF(ISERROR('[2]POULE DE 3 '!Y28),"",IF(ISBLANK('[2]A RENSEIGNER'!B29),"",IF('[2]POULE DE 3 '!Y28=1,'[2]POULE DE 3 '!Y28&amp;"er",'[2]POULE DE 3 '!Y28&amp;"ème")))</f>
        <v>1er</v>
      </c>
      <c r="S22" s="90">
        <f>IF(ISERROR('[2]POULE DE 3 '!Z28),"",'[2]POULE DE 3 '!Z28)</f>
        <v>8</v>
      </c>
      <c r="T22" s="90">
        <f>+'[2]POULE DE 3 '!AG28</f>
        <v>2</v>
      </c>
      <c r="U22" s="91">
        <f>IF(ISERROR('[2]POULE DE 3 '!AH28),"",'[2]POULE DE 3 '!AH28)</f>
        <v>10</v>
      </c>
      <c r="V22" s="22"/>
    </row>
    <row r="23" spans="2:22" ht="43.95" customHeight="1" x14ac:dyDescent="0.3">
      <c r="B23" s="21"/>
      <c r="C23" s="92" t="str">
        <f>'[2]A RENSEIGNER'!C29</f>
        <v>R2</v>
      </c>
      <c r="D23" s="93"/>
      <c r="E23" s="93">
        <f>'[2]POULE DE 3 '!J37</f>
        <v>2</v>
      </c>
      <c r="F23" s="93"/>
      <c r="G23" s="94"/>
      <c r="H23" s="95"/>
      <c r="I23" s="96"/>
      <c r="J23" s="93"/>
      <c r="K23" s="93">
        <f>'[2]POULE DE 3 '!J28</f>
        <v>2</v>
      </c>
      <c r="L23" s="97"/>
      <c r="M23" s="98" t="s">
        <v>10</v>
      </c>
      <c r="N23" s="99"/>
      <c r="O23" s="100"/>
      <c r="P23" s="101" t="s">
        <v>11</v>
      </c>
      <c r="Q23" s="88"/>
      <c r="R23" s="90"/>
      <c r="S23" s="90"/>
      <c r="T23" s="90"/>
      <c r="U23" s="91"/>
      <c r="V23" s="22"/>
    </row>
    <row r="24" spans="2:22" ht="43.95" customHeight="1" thickBot="1" x14ac:dyDescent="0.35">
      <c r="B24" s="21"/>
      <c r="C24" s="102" t="str">
        <f>'[2]A RENSEIGNER'!D29</f>
        <v>ABASM</v>
      </c>
      <c r="D24" s="103">
        <f>+'[2]POULE DE 3 '!I37</f>
        <v>3.8461538461538463</v>
      </c>
      <c r="E24" s="104"/>
      <c r="F24" s="104">
        <f>IF(ISBLANK('[2]POULE DE 3 '!G37),"",'[2]POULE DE 3 '!G37)</f>
        <v>19</v>
      </c>
      <c r="G24" s="105"/>
      <c r="H24" s="106"/>
      <c r="I24" s="107"/>
      <c r="J24" s="103">
        <f>+'[2]POULE DE 3 '!I28</f>
        <v>2.3666666666666667</v>
      </c>
      <c r="K24" s="104"/>
      <c r="L24" s="108">
        <f>IF(ISBLANK('[2]POULE DE 3 '!G28),"",'[2]POULE DE 3 '!G28)</f>
        <v>18</v>
      </c>
      <c r="M24" s="109">
        <f>IF('[2]POULE DE 3 '!U28=0,"",'[2]POULE DE 3 '!U28)</f>
        <v>3.8461538461538463</v>
      </c>
      <c r="N24" s="110"/>
      <c r="O24" s="111">
        <f>IF('[2]POULE DE 3 '!V28=0,"",'[2]POULE DE 3 '!V28)</f>
        <v>19</v>
      </c>
      <c r="P24" s="112"/>
      <c r="Q24" s="113"/>
      <c r="R24" s="114"/>
      <c r="S24" s="114"/>
      <c r="T24" s="114"/>
      <c r="U24" s="115"/>
      <c r="V24" s="22"/>
    </row>
    <row r="25" spans="2:22" ht="60.75" customHeight="1" thickTop="1" thickBot="1" x14ac:dyDescent="0.35">
      <c r="B25" s="21"/>
      <c r="C25" s="23" t="s">
        <v>1</v>
      </c>
      <c r="D25" s="24" t="str">
        <f>$D$21</f>
        <v>HANSEL Gérard</v>
      </c>
      <c r="E25" s="24"/>
      <c r="F25" s="24"/>
      <c r="G25" s="25" t="str">
        <f>$G$21</f>
        <v>WEILL Denis</v>
      </c>
      <c r="H25" s="25"/>
      <c r="I25" s="25"/>
      <c r="J25" s="26" t="str">
        <f>$J$21</f>
        <v>LECLERC Michel</v>
      </c>
      <c r="K25" s="26"/>
      <c r="L25" s="27"/>
      <c r="M25" s="116" t="s">
        <v>2</v>
      </c>
      <c r="N25" s="117" t="s">
        <v>3</v>
      </c>
      <c r="O25" s="118"/>
      <c r="P25" s="119" t="s">
        <v>4</v>
      </c>
      <c r="Q25" s="32" t="s">
        <v>5</v>
      </c>
      <c r="R25" s="33" t="s">
        <v>6</v>
      </c>
      <c r="S25" s="34" t="s">
        <v>12</v>
      </c>
      <c r="T25" s="34" t="s">
        <v>8</v>
      </c>
      <c r="U25" s="35" t="s">
        <v>9</v>
      </c>
      <c r="V25" s="22"/>
    </row>
    <row r="26" spans="2:22" ht="46.95" customHeight="1" thickTop="1" x14ac:dyDescent="0.3">
      <c r="B26" s="21"/>
      <c r="C26" s="120" t="str">
        <f>IF(ISBLANK('[2]A RENSEIGNER'!B30),"",'[2]A RENSEIGNER'!B30)</f>
        <v>LECLERC Michel</v>
      </c>
      <c r="D26" s="121">
        <f>IF(ISBLANK('[2]POULE DE 3 '!E46),"",'[2]POULE DE 3 '!E46)</f>
        <v>49</v>
      </c>
      <c r="E26" s="121"/>
      <c r="F26" s="121">
        <f>+'[2]POULE DE 3 '!F46</f>
        <v>30</v>
      </c>
      <c r="G26" s="121">
        <f>IF(ISBLANK('[2]POULE DE 3 '!E29),"",'[2]POULE DE 3 '!E29)</f>
        <v>40</v>
      </c>
      <c r="H26" s="121"/>
      <c r="I26" s="121">
        <f>+'[2]POULE DE 3 '!F29</f>
        <v>30</v>
      </c>
      <c r="J26" s="122"/>
      <c r="K26" s="123"/>
      <c r="L26" s="124"/>
      <c r="M26" s="125">
        <f>IF('[2]POULE DE 3 '!R29=0,"",'[2]POULE DE 3 '!R29)</f>
        <v>89</v>
      </c>
      <c r="N26" s="126">
        <f>IF(ISERROR('[2]POULE DE 3 '!S29),"",'[2]POULE DE 3 '!S29)</f>
        <v>60</v>
      </c>
      <c r="O26" s="127"/>
      <c r="P26" s="128">
        <f>IF(ISERROR('[2]POULE DE 3 '!T29),"",'[2]POULE DE 3 '!T29)</f>
        <v>1.4833333333333334</v>
      </c>
      <c r="Q26" s="129">
        <f>IF(ISERROR('[2]POULE DE 3 '!W29),"",'[2]POULE DE 3 '!W29)</f>
        <v>0</v>
      </c>
      <c r="R26" s="130" t="str">
        <f>IF(ISERROR('[2]POULE DE 3 '!Y29),"",IF(ISBLANK('[2]A RENSEIGNER'!B30),"",IF('[2]POULE DE 3 '!Y29=1,'[2]POULE DE 3 '!Y29&amp;"er",'[2]POULE DE 3 '!Y29&amp;"ème")))</f>
        <v>3ème</v>
      </c>
      <c r="S26" s="131">
        <f>IF(ISERROR('[2]POULE DE 3 '!Z29),"",'[2]POULE DE 3 '!Z29)</f>
        <v>3</v>
      </c>
      <c r="T26" s="131">
        <f>+'[2]POULE DE 3 '!AG29</f>
        <v>0</v>
      </c>
      <c r="U26" s="132">
        <f>IF(ISERROR('[2]POULE DE 3 '!AH29),"",'[2]POULE DE 3 '!AH29)</f>
        <v>3</v>
      </c>
      <c r="V26" s="22"/>
    </row>
    <row r="27" spans="2:22" ht="46.95" customHeight="1" x14ac:dyDescent="0.3">
      <c r="B27" s="21"/>
      <c r="C27" s="133" t="str">
        <f>'[2]A RENSEIGNER'!C30</f>
        <v>R2</v>
      </c>
      <c r="D27" s="134"/>
      <c r="E27" s="134">
        <f>'[2]POULE DE 3 '!J46</f>
        <v>0</v>
      </c>
      <c r="F27" s="134"/>
      <c r="G27" s="134"/>
      <c r="H27" s="134">
        <f>'[2]POULE DE 3 '!J29</f>
        <v>0</v>
      </c>
      <c r="I27" s="134"/>
      <c r="J27" s="135"/>
      <c r="K27" s="136"/>
      <c r="L27" s="137"/>
      <c r="M27" s="138" t="s">
        <v>10</v>
      </c>
      <c r="N27" s="139"/>
      <c r="O27" s="140" t="s">
        <v>11</v>
      </c>
      <c r="P27" s="141"/>
      <c r="Q27" s="129"/>
      <c r="R27" s="131"/>
      <c r="S27" s="131"/>
      <c r="T27" s="131"/>
      <c r="U27" s="132"/>
      <c r="V27" s="22"/>
    </row>
    <row r="28" spans="2:22" ht="46.95" customHeight="1" thickBot="1" x14ac:dyDescent="0.35">
      <c r="B28" s="21"/>
      <c r="C28" s="142" t="str">
        <f>'[2]A RENSEIGNER'!D30</f>
        <v>ABASM</v>
      </c>
      <c r="D28" s="143">
        <f>+'[2]POULE DE 3 '!I46</f>
        <v>1.6333333333333333</v>
      </c>
      <c r="E28" s="144"/>
      <c r="F28" s="144">
        <f>IF(ISBLANK('[2]POULE DE 3 '!G46),"",'[2]POULE DE 3 '!G46)</f>
        <v>7</v>
      </c>
      <c r="G28" s="143">
        <f>+'[2]POULE DE 3 '!I29</f>
        <v>1.3333333333333333</v>
      </c>
      <c r="H28" s="144"/>
      <c r="I28" s="144">
        <f>IF(ISBLANK('[2]POULE DE 3 '!G29),"",'[2]POULE DE 3 '!G29)</f>
        <v>6</v>
      </c>
      <c r="J28" s="145"/>
      <c r="K28" s="146"/>
      <c r="L28" s="147"/>
      <c r="M28" s="148" t="str">
        <f>IF('[2]POULE DE 3 '!U29=0,"",'[2]POULE DE 3 '!U29)</f>
        <v/>
      </c>
      <c r="N28" s="149"/>
      <c r="O28" s="150">
        <f>IF('[2]POULE DE 3 '!V29=0,"",'[2]POULE DE 3 '!V29)</f>
        <v>7</v>
      </c>
      <c r="P28" s="151"/>
      <c r="Q28" s="152"/>
      <c r="R28" s="153"/>
      <c r="S28" s="153"/>
      <c r="T28" s="153"/>
      <c r="U28" s="154"/>
      <c r="V28" s="22"/>
    </row>
    <row r="29" spans="2:22" ht="16.2" thickTop="1" x14ac:dyDescent="0.3">
      <c r="B29" s="21"/>
      <c r="C29" s="2"/>
      <c r="D29" s="3"/>
      <c r="E29" s="3"/>
      <c r="F29" s="3"/>
      <c r="G29" s="3"/>
      <c r="H29" s="3"/>
      <c r="I29" s="3"/>
      <c r="J29" s="3"/>
      <c r="K29" s="3"/>
      <c r="L29" s="3"/>
      <c r="M29" s="2"/>
      <c r="N29" s="2"/>
      <c r="O29" s="2"/>
      <c r="P29" s="1"/>
      <c r="Q29" s="1"/>
      <c r="R29" s="1"/>
      <c r="S29" s="1"/>
      <c r="T29" s="1"/>
      <c r="U29" s="1"/>
      <c r="V29" s="22"/>
    </row>
    <row r="30" spans="2:22" ht="16.2" thickBot="1" x14ac:dyDescent="0.35">
      <c r="B30" s="155"/>
      <c r="C30" s="156"/>
      <c r="D30" s="157"/>
      <c r="E30" s="157"/>
      <c r="F30" s="157"/>
      <c r="G30" s="157"/>
      <c r="H30" s="157"/>
      <c r="I30" s="157"/>
      <c r="J30" s="157"/>
      <c r="K30" s="157"/>
      <c r="L30" s="157"/>
      <c r="M30" s="156"/>
      <c r="N30" s="156"/>
      <c r="O30" s="156"/>
      <c r="P30" s="158"/>
      <c r="Q30" s="158"/>
      <c r="R30" s="158"/>
      <c r="S30" s="158"/>
      <c r="T30" s="158"/>
      <c r="U30" s="158"/>
      <c r="V30" s="159"/>
    </row>
    <row r="31" spans="2:22" ht="16.2" thickTop="1" x14ac:dyDescent="0.3"/>
  </sheetData>
  <sheetProtection algorithmName="SHA-512" hashValue="PKyzEL+67K6BLdbnZAHkbFl/LLaXE8WNNXX4b56ztrAOfyw+dTiOFzMHt+1D2YPV/wes72wOE8/nEvwCKSfSLg==" saltValue="ykD5RihNQ78uRK2FWEPsqg==" spinCount="100000"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60A81-8EA4-48AF-9ED5-67F7ED10A74D}">
  <sheetPr>
    <tabColor theme="5" tint="0.39997558519241921"/>
    <pageSetUpPr fitToPage="1"/>
  </sheetPr>
  <dimension ref="A1:W30"/>
  <sheetViews>
    <sheetView showGridLines="0" topLeftCell="A7" zoomScale="46" zoomScaleNormal="46" workbookViewId="0">
      <selection activeCell="K30" sqref="K30"/>
    </sheetView>
  </sheetViews>
  <sheetFormatPr baseColWidth="10" defaultRowHeight="15.6" x14ac:dyDescent="0.3"/>
  <cols>
    <col min="1" max="1" width="18.5546875" style="4" customWidth="1"/>
    <col min="2" max="2" width="6.33203125" style="4" customWidth="1"/>
    <col min="3" max="3" width="32.44140625" style="4" customWidth="1"/>
    <col min="4" max="4" width="11.5546875" style="4"/>
    <col min="5" max="5" width="7.77734375" style="4" customWidth="1"/>
    <col min="6" max="6" width="10.77734375" style="4" customWidth="1"/>
    <col min="7" max="7" width="11.33203125" style="4" customWidth="1"/>
    <col min="8" max="9" width="8" style="4" customWidth="1"/>
    <col min="10" max="10" width="11.5546875" style="4"/>
    <col min="11" max="11" width="8" style="4" customWidth="1"/>
    <col min="12" max="12" width="16.109375" style="4" customWidth="1"/>
    <col min="13" max="15" width="11.5546875" style="4"/>
    <col min="16" max="16" width="16.88671875" style="4" bestFit="1" customWidth="1"/>
    <col min="17" max="18" width="11.5546875" style="4"/>
    <col min="19" max="19" width="17.44140625" style="4" customWidth="1"/>
    <col min="20" max="20" width="14.109375" style="4" customWidth="1"/>
    <col min="21" max="21" width="20.21875" style="4" customWidth="1"/>
    <col min="22" max="22" width="5" style="4" customWidth="1"/>
    <col min="23" max="16384" width="11.5546875" style="4"/>
  </cols>
  <sheetData>
    <row r="1" spans="1:23" ht="57" customHeight="1" thickBot="1" x14ac:dyDescent="0.35">
      <c r="A1" s="1"/>
      <c r="B1" s="1"/>
      <c r="C1" s="1"/>
      <c r="D1" s="1"/>
      <c r="E1" s="1"/>
      <c r="F1" s="1"/>
      <c r="G1" s="1"/>
      <c r="H1" s="1"/>
      <c r="I1" s="1"/>
      <c r="J1" s="1"/>
      <c r="K1" s="1"/>
      <c r="L1" s="1"/>
      <c r="M1" s="1"/>
      <c r="N1" s="1"/>
      <c r="O1" s="1"/>
      <c r="P1" s="1"/>
      <c r="Q1" s="1"/>
      <c r="R1" s="1"/>
      <c r="S1" s="1"/>
      <c r="T1" s="1"/>
      <c r="U1" s="1"/>
      <c r="V1" s="1"/>
      <c r="W1" s="1"/>
    </row>
    <row r="2" spans="1:23" ht="16.2" thickTop="1" x14ac:dyDescent="0.3">
      <c r="A2" s="1"/>
      <c r="B2" s="5"/>
      <c r="C2" s="6"/>
      <c r="D2" s="7"/>
      <c r="E2" s="7"/>
      <c r="F2" s="7"/>
      <c r="G2" s="7"/>
      <c r="H2" s="7"/>
      <c r="I2" s="7"/>
      <c r="J2" s="7"/>
      <c r="K2" s="7"/>
      <c r="L2" s="7"/>
      <c r="M2" s="6"/>
      <c r="N2" s="6"/>
      <c r="O2" s="6"/>
      <c r="P2" s="8"/>
      <c r="Q2" s="8"/>
      <c r="R2" s="8"/>
      <c r="S2" s="8"/>
      <c r="T2" s="8"/>
      <c r="U2" s="8"/>
      <c r="V2" s="9"/>
      <c r="W2" s="1"/>
    </row>
    <row r="3" spans="1:23" ht="36.6" x14ac:dyDescent="0.5">
      <c r="A3" s="1"/>
      <c r="B3" s="10"/>
      <c r="C3" s="11">
        <f>'[2]A RENSEIGNER'!$C$11</f>
        <v>44877</v>
      </c>
      <c r="D3" s="11"/>
      <c r="E3" s="11"/>
      <c r="F3" s="11"/>
      <c r="G3" s="11"/>
      <c r="H3" s="11"/>
      <c r="I3" s="11"/>
      <c r="J3" s="11"/>
      <c r="K3" s="11"/>
      <c r="L3" s="11"/>
      <c r="M3" s="11"/>
      <c r="N3" s="11"/>
      <c r="O3" s="11"/>
      <c r="P3" s="11"/>
      <c r="Q3" s="11"/>
      <c r="R3" s="11"/>
      <c r="S3" s="11"/>
      <c r="T3" s="11"/>
      <c r="U3" s="11"/>
      <c r="V3" s="12"/>
      <c r="W3" s="1"/>
    </row>
    <row r="4" spans="1:23" ht="31.2" x14ac:dyDescent="0.6">
      <c r="A4" s="1"/>
      <c r="B4" s="10"/>
      <c r="C4" s="13"/>
      <c r="D4" s="14"/>
      <c r="E4" s="14"/>
      <c r="F4" s="14"/>
      <c r="G4" s="14"/>
      <c r="H4" s="14"/>
      <c r="I4" s="14"/>
      <c r="J4" s="14"/>
      <c r="K4" s="14"/>
      <c r="L4" s="14"/>
      <c r="M4" s="13"/>
      <c r="N4" s="13"/>
      <c r="O4" s="13"/>
      <c r="P4" s="15"/>
      <c r="Q4" s="15"/>
      <c r="R4" s="15"/>
      <c r="S4" s="15"/>
      <c r="T4" s="16"/>
      <c r="U4" s="16"/>
      <c r="V4" s="12"/>
      <c r="W4" s="1"/>
    </row>
    <row r="5" spans="1:23" ht="36.6" x14ac:dyDescent="0.5">
      <c r="A5" s="1"/>
      <c r="B5" s="10"/>
      <c r="C5" s="17" t="str">
        <f>'[2]A RENSEIGNER'!$C$12</f>
        <v>ABASM</v>
      </c>
      <c r="D5" s="17"/>
      <c r="E5" s="17"/>
      <c r="F5" s="17"/>
      <c r="G5" s="17"/>
      <c r="H5" s="17"/>
      <c r="I5" s="17"/>
      <c r="J5" s="17"/>
      <c r="K5" s="17"/>
      <c r="L5" s="17"/>
      <c r="M5" s="17"/>
      <c r="N5" s="17"/>
      <c r="O5" s="17"/>
      <c r="P5" s="17"/>
      <c r="Q5" s="17"/>
      <c r="R5" s="17"/>
      <c r="S5" s="17"/>
      <c r="T5" s="17"/>
      <c r="U5" s="17"/>
      <c r="V5" s="12"/>
      <c r="W5" s="1"/>
    </row>
    <row r="6" spans="1:23" ht="31.2" x14ac:dyDescent="0.6">
      <c r="A6" s="1"/>
      <c r="B6" s="10"/>
      <c r="C6" s="13"/>
      <c r="D6" s="14"/>
      <c r="E6" s="14"/>
      <c r="F6" s="14"/>
      <c r="G6" s="14"/>
      <c r="H6" s="14"/>
      <c r="I6" s="14"/>
      <c r="J6" s="14"/>
      <c r="K6" s="14"/>
      <c r="L6" s="14"/>
      <c r="M6" s="13"/>
      <c r="N6" s="13"/>
      <c r="O6" s="13"/>
      <c r="P6" s="15"/>
      <c r="Q6" s="15"/>
      <c r="R6" s="15"/>
      <c r="S6" s="15"/>
      <c r="T6" s="16"/>
      <c r="U6" s="16"/>
      <c r="V6" s="12"/>
      <c r="W6" s="1"/>
    </row>
    <row r="7" spans="1:23" ht="36.6" x14ac:dyDescent="0.5">
      <c r="A7" s="1"/>
      <c r="B7" s="10"/>
      <c r="C7" s="17" t="str">
        <f>"MODE DE JEU"&amp;"  "&amp;'[2]A RENSEIGNER'!$C$16</f>
        <v>MODE DE JEU  LIBRE</v>
      </c>
      <c r="D7" s="17"/>
      <c r="E7" s="17"/>
      <c r="F7" s="17"/>
      <c r="G7" s="17"/>
      <c r="H7" s="17"/>
      <c r="I7" s="17"/>
      <c r="J7" s="17"/>
      <c r="K7" s="17"/>
      <c r="L7" s="17"/>
      <c r="M7" s="17"/>
      <c r="N7" s="17"/>
      <c r="O7" s="17"/>
      <c r="P7" s="17"/>
      <c r="Q7" s="17"/>
      <c r="R7" s="17"/>
      <c r="S7" s="17"/>
      <c r="T7" s="17"/>
      <c r="U7" s="17"/>
      <c r="V7" s="12"/>
      <c r="W7" s="1"/>
    </row>
    <row r="8" spans="1:23" ht="31.2" x14ac:dyDescent="0.6">
      <c r="A8" s="1"/>
      <c r="B8" s="10"/>
      <c r="C8" s="13"/>
      <c r="D8" s="13"/>
      <c r="E8" s="13"/>
      <c r="F8" s="13"/>
      <c r="G8" s="13"/>
      <c r="H8" s="13"/>
      <c r="I8" s="13"/>
      <c r="J8" s="13"/>
      <c r="K8" s="13"/>
      <c r="L8" s="13"/>
      <c r="M8" s="13"/>
      <c r="N8" s="13"/>
      <c r="O8" s="13"/>
      <c r="P8" s="13"/>
      <c r="Q8" s="13"/>
      <c r="R8" s="13"/>
      <c r="S8" s="15"/>
      <c r="T8" s="16"/>
      <c r="U8" s="16"/>
      <c r="V8" s="12"/>
      <c r="W8" s="1"/>
    </row>
    <row r="9" spans="1:23" ht="36.6" x14ac:dyDescent="0.5">
      <c r="A9" s="1"/>
      <c r="B9" s="10"/>
      <c r="C9" s="17" t="str">
        <f>"CATEGORIE"&amp;"  "&amp;'[2]A RENSEIGNER'!$C$17</f>
        <v>CATEGORIE  R2</v>
      </c>
      <c r="D9" s="17"/>
      <c r="E9" s="17"/>
      <c r="F9" s="17"/>
      <c r="G9" s="17"/>
      <c r="H9" s="17"/>
      <c r="I9" s="17"/>
      <c r="J9" s="17"/>
      <c r="K9" s="17"/>
      <c r="L9" s="17"/>
      <c r="M9" s="17"/>
      <c r="N9" s="17"/>
      <c r="O9" s="17"/>
      <c r="P9" s="17"/>
      <c r="Q9" s="17"/>
      <c r="R9" s="17"/>
      <c r="S9" s="17"/>
      <c r="T9" s="17"/>
      <c r="U9" s="17"/>
      <c r="V9" s="18"/>
      <c r="W9" s="1"/>
    </row>
    <row r="10" spans="1:23" ht="31.2" x14ac:dyDescent="0.3">
      <c r="A10" s="1"/>
      <c r="B10" s="19"/>
      <c r="C10" s="13"/>
      <c r="D10" s="13"/>
      <c r="E10" s="13"/>
      <c r="F10" s="13"/>
      <c r="G10" s="13"/>
      <c r="H10" s="13"/>
      <c r="I10" s="13"/>
      <c r="J10" s="13"/>
      <c r="K10" s="13"/>
      <c r="L10" s="13"/>
      <c r="M10" s="13"/>
      <c r="N10" s="13"/>
      <c r="O10" s="13"/>
      <c r="P10" s="13"/>
      <c r="Q10" s="13"/>
      <c r="R10" s="13"/>
      <c r="S10" s="13"/>
      <c r="T10" s="20"/>
      <c r="U10" s="20"/>
      <c r="V10" s="18"/>
      <c r="W10" s="1"/>
    </row>
    <row r="11" spans="1:23" ht="36.6" x14ac:dyDescent="0.5">
      <c r="A11" s="1"/>
      <c r="B11" s="10"/>
      <c r="C11" s="17" t="str">
        <f>"TOURNOI N°"&amp;"  "&amp;'[2]A RENSEIGNER'!$C$14</f>
        <v>TOURNOI N°  1</v>
      </c>
      <c r="D11" s="17"/>
      <c r="E11" s="17"/>
      <c r="F11" s="17"/>
      <c r="G11" s="17"/>
      <c r="H11" s="17"/>
      <c r="I11" s="17"/>
      <c r="J11" s="17"/>
      <c r="K11" s="17"/>
      <c r="L11" s="17"/>
      <c r="M11" s="17"/>
      <c r="N11" s="17"/>
      <c r="O11" s="17"/>
      <c r="P11" s="17"/>
      <c r="Q11" s="17"/>
      <c r="R11" s="17"/>
      <c r="S11" s="17"/>
      <c r="T11" s="17"/>
      <c r="U11" s="17"/>
      <c r="V11" s="12"/>
      <c r="W11" s="1"/>
    </row>
    <row r="12" spans="1:23" ht="31.2" x14ac:dyDescent="0.6">
      <c r="A12" s="1"/>
      <c r="B12" s="10"/>
      <c r="C12" s="13"/>
      <c r="D12" s="14"/>
      <c r="E12" s="14"/>
      <c r="F12" s="14"/>
      <c r="G12" s="14"/>
      <c r="H12" s="14"/>
      <c r="I12" s="14"/>
      <c r="J12" s="14"/>
      <c r="K12" s="14"/>
      <c r="L12" s="14"/>
      <c r="M12" s="13"/>
      <c r="N12" s="13"/>
      <c r="O12" s="13"/>
      <c r="P12" s="15"/>
      <c r="Q12" s="15"/>
      <c r="R12" s="15"/>
      <c r="S12" s="15"/>
      <c r="T12" s="16"/>
      <c r="U12" s="16"/>
      <c r="V12" s="12"/>
      <c r="W12" s="1"/>
    </row>
    <row r="13" spans="1:23" ht="36.6" x14ac:dyDescent="0.5">
      <c r="A13" s="1"/>
      <c r="B13" s="10"/>
      <c r="C13" s="17" t="str">
        <f>"POULE n°"&amp;"  "&amp;'[2]A RENSEIGNER'!$C$15</f>
        <v>POULE n°  2</v>
      </c>
      <c r="D13" s="17"/>
      <c r="E13" s="17"/>
      <c r="F13" s="17"/>
      <c r="G13" s="17"/>
      <c r="H13" s="17"/>
      <c r="I13" s="17"/>
      <c r="J13" s="17"/>
      <c r="K13" s="17"/>
      <c r="L13" s="17"/>
      <c r="M13" s="17"/>
      <c r="N13" s="17"/>
      <c r="O13" s="17"/>
      <c r="P13" s="17"/>
      <c r="Q13" s="17"/>
      <c r="R13" s="17"/>
      <c r="S13" s="17"/>
      <c r="T13" s="17"/>
      <c r="U13" s="17"/>
      <c r="V13" s="12"/>
      <c r="W13" s="1"/>
    </row>
    <row r="14" spans="1:23" ht="31.2" x14ac:dyDescent="0.6">
      <c r="A14" s="1"/>
      <c r="B14" s="10"/>
      <c r="C14" s="13"/>
      <c r="D14" s="13"/>
      <c r="E14" s="13"/>
      <c r="F14" s="13"/>
      <c r="G14" s="13"/>
      <c r="H14" s="13"/>
      <c r="I14" s="13"/>
      <c r="J14" s="13"/>
      <c r="K14" s="13"/>
      <c r="L14" s="13"/>
      <c r="M14" s="13"/>
      <c r="N14" s="13"/>
      <c r="O14" s="13"/>
      <c r="P14" s="13"/>
      <c r="Q14" s="13"/>
      <c r="R14" s="13"/>
      <c r="S14" s="15"/>
      <c r="T14" s="16"/>
      <c r="U14" s="16"/>
      <c r="V14" s="12"/>
      <c r="W14" s="1"/>
    </row>
    <row r="15" spans="1:23" ht="36.6" x14ac:dyDescent="0.5">
      <c r="A15" s="1"/>
      <c r="B15" s="10"/>
      <c r="C15" s="17" t="s">
        <v>0</v>
      </c>
      <c r="D15" s="17"/>
      <c r="E15" s="17"/>
      <c r="F15" s="17"/>
      <c r="G15" s="17"/>
      <c r="H15" s="17"/>
      <c r="I15" s="17"/>
      <c r="J15" s="17"/>
      <c r="K15" s="17"/>
      <c r="L15" s="17"/>
      <c r="M15" s="17"/>
      <c r="N15" s="17"/>
      <c r="O15" s="17"/>
      <c r="P15" s="17"/>
      <c r="Q15" s="17"/>
      <c r="R15" s="17"/>
      <c r="S15" s="17"/>
      <c r="T15" s="17"/>
      <c r="U15" s="17"/>
      <c r="V15" s="12"/>
      <c r="W15" s="1"/>
    </row>
    <row r="16" spans="1:23" ht="16.2" thickBot="1" x14ac:dyDescent="0.35">
      <c r="A16" s="1"/>
      <c r="B16" s="21"/>
      <c r="C16" s="2"/>
      <c r="D16" s="3"/>
      <c r="E16" s="3"/>
      <c r="F16" s="3"/>
      <c r="G16" s="3"/>
      <c r="H16" s="3"/>
      <c r="I16" s="3"/>
      <c r="J16" s="3"/>
      <c r="K16" s="3"/>
      <c r="L16" s="3"/>
      <c r="M16" s="2"/>
      <c r="N16" s="2"/>
      <c r="O16" s="2"/>
      <c r="P16" s="1"/>
      <c r="Q16" s="1"/>
      <c r="R16" s="1"/>
      <c r="S16" s="1"/>
      <c r="T16" s="1"/>
      <c r="U16" s="1"/>
      <c r="V16" s="22"/>
      <c r="W16" s="1"/>
    </row>
    <row r="17" spans="1:23" ht="60.75" customHeight="1" thickTop="1" thickBot="1" x14ac:dyDescent="0.35">
      <c r="A17" s="1"/>
      <c r="B17" s="21"/>
      <c r="C17" s="23" t="s">
        <v>1</v>
      </c>
      <c r="D17" s="24" t="str">
        <f>C18</f>
        <v>PEYROLE Philippe</v>
      </c>
      <c r="E17" s="24"/>
      <c r="F17" s="24"/>
      <c r="G17" s="160" t="str">
        <f>C22&amp;"  "&amp;"match 1"</f>
        <v>PIVONET Françis  match 1</v>
      </c>
      <c r="H17" s="161"/>
      <c r="I17" s="162"/>
      <c r="J17" s="160" t="str">
        <f>C22&amp;"  "&amp;"match 2"</f>
        <v>PIVONET Françis  match 2</v>
      </c>
      <c r="K17" s="161"/>
      <c r="L17" s="162"/>
      <c r="M17" s="28" t="s">
        <v>2</v>
      </c>
      <c r="N17" s="29" t="s">
        <v>3</v>
      </c>
      <c r="O17" s="30"/>
      <c r="P17" s="31" t="s">
        <v>4</v>
      </c>
      <c r="Q17" s="32" t="s">
        <v>5</v>
      </c>
      <c r="R17" s="33" t="s">
        <v>6</v>
      </c>
      <c r="S17" s="34" t="s">
        <v>7</v>
      </c>
      <c r="T17" s="34" t="s">
        <v>8</v>
      </c>
      <c r="U17" s="35" t="s">
        <v>9</v>
      </c>
      <c r="V17" s="22"/>
      <c r="W17" s="1"/>
    </row>
    <row r="18" spans="1:23" ht="45" customHeight="1" thickTop="1" x14ac:dyDescent="0.3">
      <c r="A18" s="1"/>
      <c r="B18" s="21"/>
      <c r="C18" s="36" t="str">
        <f>IF(ISBLANK('[2]A RENSEIGNER'!B41),"",('[2]A RENSEIGNER'!B41))</f>
        <v>PEYROLE Philippe</v>
      </c>
      <c r="D18" s="37"/>
      <c r="E18" s="38"/>
      <c r="F18" s="39"/>
      <c r="G18" s="40">
        <f>IF(ISBLANK('[2]POULE DE 2'!E28),"",'[2]POULE DE 2'!E28)</f>
        <v>88</v>
      </c>
      <c r="H18" s="40"/>
      <c r="I18" s="40">
        <f>IF(ISBLANK('[2]POULE DE 2'!F28),"",'[2]POULE DE 2'!F28)</f>
        <v>30</v>
      </c>
      <c r="J18" s="40">
        <f>IF(ISBLANK('[2]POULE DE 2'!E36),"",'[2]POULE DE 2'!E36)</f>
        <v>67</v>
      </c>
      <c r="K18" s="40"/>
      <c r="L18" s="41">
        <f>IF(ISBLANK('[2]POULE DE 2'!E36),"",'[2]POULE DE 2'!F36)</f>
        <v>30</v>
      </c>
      <c r="M18" s="42">
        <f>IF('[2]POULE DE 2'!R28=0,"",'[2]POULE DE 2'!R28)</f>
        <v>155</v>
      </c>
      <c r="N18" s="43">
        <f>IF('[2]POULE DE 2'!S28=0,"",'[2]POULE DE 2'!S28)</f>
        <v>60</v>
      </c>
      <c r="O18" s="44"/>
      <c r="P18" s="45">
        <f>IF(ISERROR('[2]POULE DE 2'!T28),"",'[2]POULE DE 2'!T28)</f>
        <v>2.5833333333333335</v>
      </c>
      <c r="Q18" s="46">
        <f>IF(ISERROR('[2]POULE DE 3 '!W28),"",'[2]POULE DE 2'!W28)</f>
        <v>0</v>
      </c>
      <c r="R18" s="47" t="str">
        <f>IF(ISERROR('[2]POULE DE 3 '!Y28),"",IF(ISBLANK('[2]A RENSEIGNER'!B41),"",IF('[2]POULE DE 2'!Y28=1,'[2]POULE DE 2'!Y28&amp;"er",'[2]POULE DE 2'!Y28&amp;"ème")))</f>
        <v>2ème</v>
      </c>
      <c r="S18" s="48">
        <f>IF(ISERROR('[2]POULE DE 3 '!Z28),"",'[2]POULE DE 2'!Z28)</f>
        <v>5</v>
      </c>
      <c r="T18" s="48">
        <f>IF(ISBLANK(C18),"",'[2]POULE DE 2'!AG28)</f>
        <v>0</v>
      </c>
      <c r="U18" s="49">
        <f>IF(ISERROR('[2]POULE DE 2'!AH28),"",'[2]POULE DE 2'!AH28)</f>
        <v>5</v>
      </c>
      <c r="V18" s="22"/>
      <c r="W18" s="1"/>
    </row>
    <row r="19" spans="1:23" ht="45" customHeight="1" x14ac:dyDescent="0.3">
      <c r="A19" s="1"/>
      <c r="B19" s="21"/>
      <c r="C19" s="163" t="str">
        <f>'[2]A RENSEIGNER'!C41</f>
        <v>R2</v>
      </c>
      <c r="D19" s="51"/>
      <c r="E19" s="52"/>
      <c r="F19" s="53"/>
      <c r="G19" s="54"/>
      <c r="H19" s="54">
        <f>'[2]POULE DE 2'!J28</f>
        <v>0</v>
      </c>
      <c r="I19" s="54"/>
      <c r="J19" s="54"/>
      <c r="K19" s="54">
        <f>'[2]POULE DE 2'!J36</f>
        <v>0</v>
      </c>
      <c r="L19" s="55"/>
      <c r="M19" s="56" t="s">
        <v>10</v>
      </c>
      <c r="N19" s="57"/>
      <c r="O19" s="58" t="s">
        <v>11</v>
      </c>
      <c r="P19" s="59"/>
      <c r="Q19" s="46"/>
      <c r="R19" s="48"/>
      <c r="S19" s="48"/>
      <c r="T19" s="48"/>
      <c r="U19" s="49"/>
      <c r="V19" s="22"/>
      <c r="W19" s="1"/>
    </row>
    <row r="20" spans="1:23" ht="45" customHeight="1" thickBot="1" x14ac:dyDescent="0.35">
      <c r="A20" s="1"/>
      <c r="B20" s="21"/>
      <c r="C20" s="60" t="str">
        <f>'[2]A RENSEIGNER'!D41</f>
        <v>LIVRY</v>
      </c>
      <c r="D20" s="61"/>
      <c r="E20" s="62"/>
      <c r="F20" s="63"/>
      <c r="G20" s="64">
        <f>'[2]POULE DE 2'!I28</f>
        <v>2.9333333333333331</v>
      </c>
      <c r="H20" s="65"/>
      <c r="I20" s="65">
        <f>IF(ISBLANK('[2]POULE DE 2'!G28),"",'[2]POULE DE 2'!G28)</f>
        <v>17</v>
      </c>
      <c r="J20" s="64">
        <f>'[2]POULE DE 2'!I36</f>
        <v>2.2333333333333334</v>
      </c>
      <c r="K20" s="65"/>
      <c r="L20" s="66">
        <f>IF(ISBLANK('[2]POULE DE 2'!E36),"",'[2]POULE DE 2'!G36)</f>
        <v>10</v>
      </c>
      <c r="M20" s="67" t="str">
        <f>IF('[2]POULE DE 2'!U28=0,"",'[2]POULE DE 2'!U28)</f>
        <v/>
      </c>
      <c r="N20" s="68"/>
      <c r="O20" s="69">
        <f>IF('[2]POULE DE 2'!V28=0,"",'[2]POULE DE 2'!V28)</f>
        <v>17</v>
      </c>
      <c r="P20" s="70"/>
      <c r="Q20" s="71"/>
      <c r="R20" s="72"/>
      <c r="S20" s="72"/>
      <c r="T20" s="72"/>
      <c r="U20" s="73"/>
      <c r="V20" s="22"/>
      <c r="W20" s="1"/>
    </row>
    <row r="21" spans="1:23" ht="60.75" customHeight="1" thickTop="1" thickBot="1" x14ac:dyDescent="0.35">
      <c r="A21" s="1"/>
      <c r="B21" s="21"/>
      <c r="C21" s="23" t="s">
        <v>1</v>
      </c>
      <c r="D21" s="164" t="str">
        <f>C18&amp;"  "&amp;"match 1"</f>
        <v>PEYROLE Philippe  match 1</v>
      </c>
      <c r="E21" s="165"/>
      <c r="F21" s="166"/>
      <c r="G21" s="25" t="str">
        <f>C22</f>
        <v>PIVONET Françis</v>
      </c>
      <c r="H21" s="25"/>
      <c r="I21" s="25"/>
      <c r="J21" s="164" t="str">
        <f>C18&amp;"  "&amp;"match 2"</f>
        <v>PEYROLE Philippe  match 2</v>
      </c>
      <c r="K21" s="165"/>
      <c r="L21" s="166"/>
      <c r="M21" s="74" t="s">
        <v>2</v>
      </c>
      <c r="N21" s="75" t="s">
        <v>3</v>
      </c>
      <c r="O21" s="76"/>
      <c r="P21" s="77" t="s">
        <v>4</v>
      </c>
      <c r="Q21" s="32" t="s">
        <v>5</v>
      </c>
      <c r="R21" s="33" t="s">
        <v>6</v>
      </c>
      <c r="S21" s="34" t="s">
        <v>12</v>
      </c>
      <c r="T21" s="34" t="s">
        <v>8</v>
      </c>
      <c r="U21" s="35" t="s">
        <v>9</v>
      </c>
      <c r="V21" s="22"/>
      <c r="W21" s="1"/>
    </row>
    <row r="22" spans="1:23" ht="42" customHeight="1" thickTop="1" x14ac:dyDescent="0.3">
      <c r="A22" s="1"/>
      <c r="B22" s="21"/>
      <c r="C22" s="78" t="str">
        <f>IF(ISBLANK('[2]A RENSEIGNER'!B42),"",'[2]A RENSEIGNER'!B42)</f>
        <v>PIVONET Françis</v>
      </c>
      <c r="D22" s="79">
        <f>IF(ISBLANK('[2]POULE DE 2'!E29),"",'[2]POULE DE 2'!E29)</f>
        <v>98</v>
      </c>
      <c r="E22" s="79"/>
      <c r="F22" s="79">
        <f>'[2]POULE DE 2'!F29</f>
        <v>30</v>
      </c>
      <c r="G22" s="80"/>
      <c r="H22" s="81"/>
      <c r="I22" s="82"/>
      <c r="J22" s="79">
        <f>IF(ISBLANK('[2]POULE DE 2'!E37),"",'[2]POULE DE 2'!E37)</f>
        <v>94</v>
      </c>
      <c r="K22" s="79"/>
      <c r="L22" s="83">
        <f>'[2]POULE DE 2'!F37</f>
        <v>30</v>
      </c>
      <c r="M22" s="84">
        <f>IF('[2]POULE DE 2'!R29=0,"",'[2]POULE DE 2'!R29)</f>
        <v>192</v>
      </c>
      <c r="N22" s="85">
        <f>IF(ISERROR('[2]POULE DE 2'!S29=0),"",'[2]POULE DE 2'!S29)</f>
        <v>60</v>
      </c>
      <c r="O22" s="86"/>
      <c r="P22" s="87">
        <f>IF(ISERROR('[2]POULE DE 2'!T29),"",'[2]POULE DE 2'!T29)</f>
        <v>3.2</v>
      </c>
      <c r="Q22" s="88">
        <f>IF(ISERROR('[2]POULE DE 3 '!W29),"",'[2]POULE DE 2'!W29)</f>
        <v>4</v>
      </c>
      <c r="R22" s="89" t="str">
        <f>IF(ISERROR('[2]POULE DE 3 '!Y29),"",IF(ISBLANK('[2]A RENSEIGNER'!B42),"",IF('[2]POULE DE 2'!Y29=1,'[2]POULE DE 2'!Y29&amp;"er",'[2]POULE DE 2'!Y29&amp;"ème")))</f>
        <v>1er</v>
      </c>
      <c r="S22" s="90">
        <f>IF(ISERROR('[2]POULE DE 3 '!Z29),"",'[2]POULE DE 2'!Z29)</f>
        <v>8</v>
      </c>
      <c r="T22" s="90">
        <f>IF(ISBLANK(C22),"",'[2]POULE DE 2'!AG29)</f>
        <v>2</v>
      </c>
      <c r="U22" s="91">
        <f>IF(ISERROR('[2]POULE DE 2'!AH29),"",'[2]POULE DE 2'!AH29)</f>
        <v>10</v>
      </c>
      <c r="V22" s="22"/>
      <c r="W22" s="1"/>
    </row>
    <row r="23" spans="1:23" ht="42" customHeight="1" x14ac:dyDescent="0.3">
      <c r="A23" s="1"/>
      <c r="B23" s="21"/>
      <c r="C23" s="167" t="str">
        <f>'[2]A RENSEIGNER'!C42</f>
        <v>R2</v>
      </c>
      <c r="D23" s="93"/>
      <c r="E23" s="93">
        <f>'[2]POULE DE 2'!J29</f>
        <v>2</v>
      </c>
      <c r="F23" s="93"/>
      <c r="G23" s="94"/>
      <c r="H23" s="95"/>
      <c r="I23" s="96"/>
      <c r="J23" s="93"/>
      <c r="K23" s="93">
        <f>'[2]POULE DE 2'!J37</f>
        <v>2</v>
      </c>
      <c r="L23" s="97"/>
      <c r="M23" s="98" t="s">
        <v>10</v>
      </c>
      <c r="N23" s="99"/>
      <c r="O23" s="100"/>
      <c r="P23" s="101" t="s">
        <v>11</v>
      </c>
      <c r="Q23" s="88"/>
      <c r="R23" s="90"/>
      <c r="S23" s="90"/>
      <c r="T23" s="90"/>
      <c r="U23" s="91"/>
      <c r="V23" s="22"/>
      <c r="W23" s="1"/>
    </row>
    <row r="24" spans="1:23" ht="42" customHeight="1" thickBot="1" x14ac:dyDescent="0.35">
      <c r="A24" s="1"/>
      <c r="B24" s="21"/>
      <c r="C24" s="102" t="str">
        <f>'[2]A RENSEIGNER'!D42</f>
        <v>ABASM</v>
      </c>
      <c r="D24" s="103">
        <f>'[2]POULE DE 2'!I29</f>
        <v>3.2666666666666666</v>
      </c>
      <c r="E24" s="104"/>
      <c r="F24" s="104">
        <f>IF(ISBLANK('[2]POULE DE 2'!G29),"",'[2]POULE DE 2'!G29)</f>
        <v>16</v>
      </c>
      <c r="G24" s="105"/>
      <c r="H24" s="106"/>
      <c r="I24" s="107"/>
      <c r="J24" s="103">
        <f>'[2]POULE DE 2'!I37</f>
        <v>3.1333333333333333</v>
      </c>
      <c r="K24" s="104"/>
      <c r="L24" s="108">
        <f>IF(ISBLANK('[2]POULE DE 2'!G37),"",'[2]POULE DE 2'!G37)</f>
        <v>25</v>
      </c>
      <c r="M24" s="109">
        <f>IF('[2]POULE DE 2'!U29=0,"",'[2]POULE DE 2'!U29)</f>
        <v>3.2666666666666666</v>
      </c>
      <c r="N24" s="110"/>
      <c r="O24" s="111">
        <f>IF('[2]POULE DE 2'!V29=0,"",'[2]POULE DE 2'!V29)</f>
        <v>25</v>
      </c>
      <c r="P24" s="112"/>
      <c r="Q24" s="113"/>
      <c r="R24" s="114"/>
      <c r="S24" s="114"/>
      <c r="T24" s="114"/>
      <c r="U24" s="115"/>
      <c r="V24" s="22"/>
      <c r="W24" s="1"/>
    </row>
    <row r="25" spans="1:23" ht="16.2" thickTop="1" x14ac:dyDescent="0.3">
      <c r="A25" s="1"/>
      <c r="B25" s="21"/>
      <c r="C25" s="2"/>
      <c r="D25" s="3"/>
      <c r="E25" s="3"/>
      <c r="F25" s="3"/>
      <c r="G25" s="3"/>
      <c r="H25" s="3"/>
      <c r="I25" s="3"/>
      <c r="J25" s="3"/>
      <c r="K25" s="3"/>
      <c r="L25" s="3"/>
      <c r="M25" s="2"/>
      <c r="N25" s="2"/>
      <c r="O25" s="2"/>
      <c r="P25" s="1"/>
      <c r="Q25" s="1"/>
      <c r="R25" s="1"/>
      <c r="S25" s="1"/>
      <c r="T25" s="1"/>
      <c r="U25" s="1"/>
      <c r="V25" s="22"/>
      <c r="W25" s="1"/>
    </row>
    <row r="26" spans="1:23" ht="16.2" thickBot="1" x14ac:dyDescent="0.35">
      <c r="A26" s="1"/>
      <c r="B26" s="155"/>
      <c r="C26" s="156"/>
      <c r="D26" s="157"/>
      <c r="E26" s="157"/>
      <c r="F26" s="157"/>
      <c r="G26" s="157"/>
      <c r="H26" s="157"/>
      <c r="I26" s="157"/>
      <c r="J26" s="157"/>
      <c r="K26" s="157"/>
      <c r="L26" s="157"/>
      <c r="M26" s="156"/>
      <c r="N26" s="156"/>
      <c r="O26" s="156"/>
      <c r="P26" s="158"/>
      <c r="Q26" s="158"/>
      <c r="R26" s="158"/>
      <c r="S26" s="158"/>
      <c r="T26" s="158"/>
      <c r="U26" s="158"/>
      <c r="V26" s="159"/>
      <c r="W26" s="1"/>
    </row>
    <row r="27" spans="1:23" ht="16.2" thickTop="1" x14ac:dyDescent="0.3">
      <c r="A27" s="1"/>
      <c r="B27" s="1"/>
      <c r="C27" s="1"/>
      <c r="D27" s="1"/>
      <c r="E27" s="1"/>
      <c r="F27" s="1"/>
      <c r="G27" s="1"/>
      <c r="H27" s="1"/>
      <c r="I27" s="1"/>
      <c r="J27" s="1"/>
      <c r="K27" s="1"/>
      <c r="L27" s="1"/>
      <c r="M27" s="1"/>
      <c r="N27" s="1"/>
      <c r="O27" s="1"/>
      <c r="P27" s="1"/>
      <c r="Q27" s="1"/>
      <c r="R27" s="1"/>
      <c r="S27" s="1"/>
      <c r="T27" s="1"/>
      <c r="U27" s="1"/>
      <c r="V27" s="1"/>
      <c r="W27" s="1"/>
    </row>
    <row r="28" spans="1:23" x14ac:dyDescent="0.3">
      <c r="A28" s="1"/>
      <c r="B28" s="1"/>
      <c r="C28" s="1"/>
      <c r="D28" s="1"/>
      <c r="E28" s="1"/>
      <c r="F28" s="1"/>
      <c r="G28" s="1"/>
      <c r="H28" s="1"/>
      <c r="I28" s="1"/>
      <c r="J28" s="1"/>
      <c r="K28" s="1"/>
      <c r="L28" s="1"/>
      <c r="M28" s="1"/>
      <c r="N28" s="1"/>
      <c r="O28" s="1"/>
      <c r="P28" s="1"/>
      <c r="Q28" s="1"/>
      <c r="R28" s="1"/>
      <c r="S28" s="1"/>
      <c r="T28" s="1"/>
      <c r="U28" s="1"/>
      <c r="V28" s="1"/>
      <c r="W28" s="1"/>
    </row>
    <row r="29" spans="1:23" x14ac:dyDescent="0.3">
      <c r="A29" s="1"/>
      <c r="B29" s="1"/>
      <c r="C29" s="1"/>
      <c r="D29" s="1"/>
      <c r="E29" s="1"/>
      <c r="F29" s="1"/>
      <c r="G29" s="1"/>
      <c r="H29" s="1"/>
      <c r="I29" s="1"/>
      <c r="J29" s="1"/>
      <c r="K29" s="1"/>
      <c r="L29" s="1"/>
      <c r="M29" s="1"/>
      <c r="N29" s="1"/>
      <c r="O29" s="1"/>
      <c r="P29" s="1"/>
      <c r="Q29" s="1"/>
      <c r="R29" s="1"/>
      <c r="S29" s="1"/>
      <c r="T29" s="1"/>
      <c r="U29" s="1"/>
      <c r="V29" s="1"/>
      <c r="W29" s="1"/>
    </row>
    <row r="30" spans="1:23" x14ac:dyDescent="0.3">
      <c r="A30" s="1"/>
      <c r="B30" s="1"/>
      <c r="C30" s="1"/>
      <c r="D30" s="1"/>
      <c r="E30" s="1"/>
      <c r="F30" s="1"/>
      <c r="G30" s="1"/>
      <c r="H30" s="1"/>
      <c r="I30" s="1"/>
      <c r="J30" s="1"/>
      <c r="K30" s="1"/>
      <c r="L30" s="1"/>
      <c r="M30" s="1"/>
      <c r="N30" s="1"/>
      <c r="O30" s="1"/>
      <c r="P30" s="1"/>
      <c r="Q30" s="1"/>
      <c r="R30" s="1"/>
      <c r="S30" s="1"/>
      <c r="T30" s="1"/>
      <c r="U30" s="1"/>
      <c r="V30" s="1"/>
      <c r="W30" s="1"/>
    </row>
  </sheetData>
  <sheetProtection password="CD5D" sheet="1" objects="1" scenarios="1"/>
  <mergeCells count="34">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cfRule type="cellIs" dxfId="16" priority="7" operator="equal">
      <formula>0</formula>
    </cfRule>
    <cfRule type="cellIs" dxfId="15" priority="8" operator="equal">
      <formula>2</formula>
    </cfRule>
    <cfRule type="cellIs" dxfId="14" priority="9" operator="equal">
      <formula>1</formula>
    </cfRule>
  </conditionalFormatting>
  <conditionalFormatting sqref="H19 K19 K23 E23">
    <cfRule type="containsErrors" dxfId="13" priority="6">
      <formula>ISERROR(E19)</formula>
    </cfRule>
  </conditionalFormatting>
  <conditionalFormatting sqref="C18">
    <cfRule type="expression" dxfId="12" priority="5">
      <formula>$R$18="1er"</formula>
    </cfRule>
  </conditionalFormatting>
  <conditionalFormatting sqref="R22:R24 R18:R20">
    <cfRule type="containsText" dxfId="11" priority="4" operator="containsText" text="1er">
      <formula>NOT(ISERROR(SEARCH("1er",R18)))</formula>
    </cfRule>
  </conditionalFormatting>
  <conditionalFormatting sqref="C22">
    <cfRule type="expression" dxfId="10" priority="3">
      <formula>$R$22="1er"</formula>
    </cfRule>
  </conditionalFormatting>
  <conditionalFormatting sqref="C19">
    <cfRule type="expression" dxfId="9" priority="2">
      <formula>$BK$95="1er"</formula>
    </cfRule>
  </conditionalFormatting>
  <conditionalFormatting sqref="C20">
    <cfRule type="expression" dxfId="8"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F71D6-4781-4320-8CCF-E66B3EC77C2C}">
  <sheetPr>
    <tabColor theme="5" tint="0.39997558519241921"/>
    <pageSetUpPr fitToPage="1"/>
  </sheetPr>
  <dimension ref="A1:W30"/>
  <sheetViews>
    <sheetView showGridLines="0" zoomScale="46" zoomScaleNormal="46" workbookViewId="0">
      <selection activeCell="K30" sqref="K30"/>
    </sheetView>
  </sheetViews>
  <sheetFormatPr baseColWidth="10" defaultRowHeight="15.6" x14ac:dyDescent="0.3"/>
  <cols>
    <col min="1" max="1" width="18.5546875" style="4" customWidth="1"/>
    <col min="2" max="2" width="6.33203125" style="4" customWidth="1"/>
    <col min="3" max="3" width="32.44140625" style="4" customWidth="1"/>
    <col min="4" max="4" width="11.5546875" style="4"/>
    <col min="5" max="5" width="7.77734375" style="4" customWidth="1"/>
    <col min="6" max="6" width="10.77734375" style="4" customWidth="1"/>
    <col min="7" max="7" width="11.33203125" style="4" customWidth="1"/>
    <col min="8" max="9" width="8" style="4" customWidth="1"/>
    <col min="10" max="10" width="11.5546875" style="4"/>
    <col min="11" max="11" width="8" style="4" customWidth="1"/>
    <col min="12" max="12" width="16.109375" style="4" customWidth="1"/>
    <col min="13" max="15" width="11.5546875" style="4"/>
    <col min="16" max="16" width="16.88671875" style="4" bestFit="1" customWidth="1"/>
    <col min="17" max="18" width="11.5546875" style="4"/>
    <col min="19" max="19" width="17.44140625" style="4" customWidth="1"/>
    <col min="20" max="20" width="14.109375" style="4" customWidth="1"/>
    <col min="21" max="21" width="20.21875" style="4" customWidth="1"/>
    <col min="22" max="22" width="5" style="4" customWidth="1"/>
    <col min="23" max="16384" width="11.5546875" style="4"/>
  </cols>
  <sheetData>
    <row r="1" spans="1:23" ht="57" customHeight="1" thickBot="1" x14ac:dyDescent="0.35">
      <c r="A1" s="1"/>
      <c r="B1" s="1"/>
      <c r="C1" s="1"/>
      <c r="D1" s="1"/>
      <c r="E1" s="1"/>
      <c r="F1" s="1"/>
      <c r="G1" s="1"/>
      <c r="H1" s="1"/>
      <c r="I1" s="1"/>
      <c r="J1" s="1"/>
      <c r="K1" s="1"/>
      <c r="L1" s="1"/>
      <c r="M1" s="1"/>
      <c r="N1" s="1"/>
      <c r="O1" s="1"/>
      <c r="P1" s="1"/>
      <c r="Q1" s="1"/>
      <c r="R1" s="1"/>
      <c r="S1" s="1"/>
      <c r="T1" s="1"/>
      <c r="U1" s="1"/>
      <c r="V1" s="1"/>
      <c r="W1" s="1"/>
    </row>
    <row r="2" spans="1:23" ht="16.2" thickTop="1" x14ac:dyDescent="0.3">
      <c r="A2" s="1"/>
      <c r="B2" s="5"/>
      <c r="C2" s="6"/>
      <c r="D2" s="7"/>
      <c r="E2" s="7"/>
      <c r="F2" s="7"/>
      <c r="G2" s="7"/>
      <c r="H2" s="7"/>
      <c r="I2" s="7"/>
      <c r="J2" s="7"/>
      <c r="K2" s="7"/>
      <c r="L2" s="7"/>
      <c r="M2" s="6"/>
      <c r="N2" s="6"/>
      <c r="O2" s="6"/>
      <c r="P2" s="8"/>
      <c r="Q2" s="8"/>
      <c r="R2" s="8"/>
      <c r="S2" s="8"/>
      <c r="T2" s="8"/>
      <c r="U2" s="8"/>
      <c r="V2" s="9"/>
      <c r="W2" s="1"/>
    </row>
    <row r="3" spans="1:23" ht="36.6" x14ac:dyDescent="0.5">
      <c r="A3" s="1"/>
      <c r="B3" s="10"/>
      <c r="C3" s="11">
        <f>'[1]A RENSEIGNER'!$C$11</f>
        <v>44877</v>
      </c>
      <c r="D3" s="11"/>
      <c r="E3" s="11"/>
      <c r="F3" s="11"/>
      <c r="G3" s="11"/>
      <c r="H3" s="11"/>
      <c r="I3" s="11"/>
      <c r="J3" s="11"/>
      <c r="K3" s="11"/>
      <c r="L3" s="11"/>
      <c r="M3" s="11"/>
      <c r="N3" s="11"/>
      <c r="O3" s="11"/>
      <c r="P3" s="11"/>
      <c r="Q3" s="11"/>
      <c r="R3" s="11"/>
      <c r="S3" s="11"/>
      <c r="T3" s="11"/>
      <c r="U3" s="11"/>
      <c r="V3" s="12"/>
      <c r="W3" s="1"/>
    </row>
    <row r="4" spans="1:23" ht="31.2" x14ac:dyDescent="0.6">
      <c r="A4" s="1"/>
      <c r="B4" s="10"/>
      <c r="C4" s="13"/>
      <c r="D4" s="14"/>
      <c r="E4" s="14"/>
      <c r="F4" s="14"/>
      <c r="G4" s="14"/>
      <c r="H4" s="14"/>
      <c r="I4" s="14"/>
      <c r="J4" s="14"/>
      <c r="K4" s="14"/>
      <c r="L4" s="14"/>
      <c r="M4" s="13"/>
      <c r="N4" s="13"/>
      <c r="O4" s="13"/>
      <c r="P4" s="15"/>
      <c r="Q4" s="15"/>
      <c r="R4" s="15"/>
      <c r="S4" s="15"/>
      <c r="T4" s="16"/>
      <c r="U4" s="16"/>
      <c r="V4" s="12"/>
      <c r="W4" s="1"/>
    </row>
    <row r="5" spans="1:23" ht="36.6" x14ac:dyDescent="0.5">
      <c r="A5" s="1"/>
      <c r="B5" s="10"/>
      <c r="C5" s="17" t="str">
        <f>'[1]A RENSEIGNER'!$C$12</f>
        <v>ABASM</v>
      </c>
      <c r="D5" s="17"/>
      <c r="E5" s="17"/>
      <c r="F5" s="17"/>
      <c r="G5" s="17"/>
      <c r="H5" s="17"/>
      <c r="I5" s="17"/>
      <c r="J5" s="17"/>
      <c r="K5" s="17"/>
      <c r="L5" s="17"/>
      <c r="M5" s="17"/>
      <c r="N5" s="17"/>
      <c r="O5" s="17"/>
      <c r="P5" s="17"/>
      <c r="Q5" s="17"/>
      <c r="R5" s="17"/>
      <c r="S5" s="17"/>
      <c r="T5" s="17"/>
      <c r="U5" s="17"/>
      <c r="V5" s="12"/>
      <c r="W5" s="1"/>
    </row>
    <row r="6" spans="1:23" ht="31.2" x14ac:dyDescent="0.6">
      <c r="A6" s="1"/>
      <c r="B6" s="10"/>
      <c r="C6" s="13"/>
      <c r="D6" s="14"/>
      <c r="E6" s="14"/>
      <c r="F6" s="14"/>
      <c r="G6" s="14"/>
      <c r="H6" s="14"/>
      <c r="I6" s="14"/>
      <c r="J6" s="14"/>
      <c r="K6" s="14"/>
      <c r="L6" s="14"/>
      <c r="M6" s="13"/>
      <c r="N6" s="13"/>
      <c r="O6" s="13"/>
      <c r="P6" s="15"/>
      <c r="Q6" s="15"/>
      <c r="R6" s="15"/>
      <c r="S6" s="15"/>
      <c r="T6" s="16"/>
      <c r="U6" s="16"/>
      <c r="V6" s="12"/>
      <c r="W6" s="1"/>
    </row>
    <row r="7" spans="1:23" ht="36.6" x14ac:dyDescent="0.5">
      <c r="A7" s="1"/>
      <c r="B7" s="10"/>
      <c r="C7" s="17" t="str">
        <f>"MODE DE JEU"&amp;"  "&amp;'[1]A RENSEIGNER'!$C$16</f>
        <v>MODE DE JEU  LIBRE</v>
      </c>
      <c r="D7" s="17"/>
      <c r="E7" s="17"/>
      <c r="F7" s="17"/>
      <c r="G7" s="17"/>
      <c r="H7" s="17"/>
      <c r="I7" s="17"/>
      <c r="J7" s="17"/>
      <c r="K7" s="17"/>
      <c r="L7" s="17"/>
      <c r="M7" s="17"/>
      <c r="N7" s="17"/>
      <c r="O7" s="17"/>
      <c r="P7" s="17"/>
      <c r="Q7" s="17"/>
      <c r="R7" s="17"/>
      <c r="S7" s="17"/>
      <c r="T7" s="17"/>
      <c r="U7" s="17"/>
      <c r="V7" s="12"/>
      <c r="W7" s="1"/>
    </row>
    <row r="8" spans="1:23" ht="31.2" x14ac:dyDescent="0.6">
      <c r="A8" s="1"/>
      <c r="B8" s="10"/>
      <c r="C8" s="13"/>
      <c r="D8" s="13"/>
      <c r="E8" s="13"/>
      <c r="F8" s="13"/>
      <c r="G8" s="13"/>
      <c r="H8" s="13"/>
      <c r="I8" s="13"/>
      <c r="J8" s="13"/>
      <c r="K8" s="13"/>
      <c r="L8" s="13"/>
      <c r="M8" s="13"/>
      <c r="N8" s="13"/>
      <c r="O8" s="13"/>
      <c r="P8" s="13"/>
      <c r="Q8" s="13"/>
      <c r="R8" s="13"/>
      <c r="S8" s="15"/>
      <c r="T8" s="16"/>
      <c r="U8" s="16"/>
      <c r="V8" s="12"/>
      <c r="W8" s="1"/>
    </row>
    <row r="9" spans="1:23" ht="36.6" x14ac:dyDescent="0.5">
      <c r="A9" s="1"/>
      <c r="B9" s="10"/>
      <c r="C9" s="17" t="str">
        <f>"CATEGORIE"&amp;"  "&amp;'[1]A RENSEIGNER'!$C$17</f>
        <v>CATEGORIE  R2</v>
      </c>
      <c r="D9" s="17"/>
      <c r="E9" s="17"/>
      <c r="F9" s="17"/>
      <c r="G9" s="17"/>
      <c r="H9" s="17"/>
      <c r="I9" s="17"/>
      <c r="J9" s="17"/>
      <c r="K9" s="17"/>
      <c r="L9" s="17"/>
      <c r="M9" s="17"/>
      <c r="N9" s="17"/>
      <c r="O9" s="17"/>
      <c r="P9" s="17"/>
      <c r="Q9" s="17"/>
      <c r="R9" s="17"/>
      <c r="S9" s="17"/>
      <c r="T9" s="17"/>
      <c r="U9" s="17"/>
      <c r="V9" s="18"/>
      <c r="W9" s="1"/>
    </row>
    <row r="10" spans="1:23" ht="31.2" x14ac:dyDescent="0.3">
      <c r="A10" s="1"/>
      <c r="B10" s="19"/>
      <c r="C10" s="13"/>
      <c r="D10" s="13"/>
      <c r="E10" s="13"/>
      <c r="F10" s="13"/>
      <c r="G10" s="13"/>
      <c r="H10" s="13"/>
      <c r="I10" s="13"/>
      <c r="J10" s="13"/>
      <c r="K10" s="13"/>
      <c r="L10" s="13"/>
      <c r="M10" s="13"/>
      <c r="N10" s="13"/>
      <c r="O10" s="13"/>
      <c r="P10" s="13"/>
      <c r="Q10" s="13"/>
      <c r="R10" s="13"/>
      <c r="S10" s="13"/>
      <c r="T10" s="20"/>
      <c r="U10" s="20"/>
      <c r="V10" s="18"/>
      <c r="W10" s="1"/>
    </row>
    <row r="11" spans="1:23" ht="36.6" x14ac:dyDescent="0.5">
      <c r="A11" s="1"/>
      <c r="B11" s="10"/>
      <c r="C11" s="17" t="str">
        <f>"TOURNOI N°"&amp;"  "&amp;'[1]A RENSEIGNER'!$C$14</f>
        <v>TOURNOI N°  1</v>
      </c>
      <c r="D11" s="17"/>
      <c r="E11" s="17"/>
      <c r="F11" s="17"/>
      <c r="G11" s="17"/>
      <c r="H11" s="17"/>
      <c r="I11" s="17"/>
      <c r="J11" s="17"/>
      <c r="K11" s="17"/>
      <c r="L11" s="17"/>
      <c r="M11" s="17"/>
      <c r="N11" s="17"/>
      <c r="O11" s="17"/>
      <c r="P11" s="17"/>
      <c r="Q11" s="17"/>
      <c r="R11" s="17"/>
      <c r="S11" s="17"/>
      <c r="T11" s="17"/>
      <c r="U11" s="17"/>
      <c r="V11" s="12"/>
      <c r="W11" s="1"/>
    </row>
    <row r="12" spans="1:23" ht="31.2" x14ac:dyDescent="0.6">
      <c r="A12" s="1"/>
      <c r="B12" s="10"/>
      <c r="C12" s="13"/>
      <c r="D12" s="14"/>
      <c r="E12" s="14"/>
      <c r="F12" s="14"/>
      <c r="G12" s="14"/>
      <c r="H12" s="14"/>
      <c r="I12" s="14"/>
      <c r="J12" s="14"/>
      <c r="K12" s="14"/>
      <c r="L12" s="14"/>
      <c r="M12" s="13"/>
      <c r="N12" s="13"/>
      <c r="O12" s="13"/>
      <c r="P12" s="15"/>
      <c r="Q12" s="15"/>
      <c r="R12" s="15"/>
      <c r="S12" s="15"/>
      <c r="T12" s="16"/>
      <c r="U12" s="16"/>
      <c r="V12" s="12"/>
      <c r="W12" s="1"/>
    </row>
    <row r="13" spans="1:23" ht="36.6" x14ac:dyDescent="0.5">
      <c r="A13" s="1"/>
      <c r="B13" s="10"/>
      <c r="C13" s="17" t="str">
        <f>"POULE n°"&amp;"  "&amp;'[1]A RENSEIGNER'!$C$15</f>
        <v>POULE n°  1</v>
      </c>
      <c r="D13" s="17"/>
      <c r="E13" s="17"/>
      <c r="F13" s="17"/>
      <c r="G13" s="17"/>
      <c r="H13" s="17"/>
      <c r="I13" s="17"/>
      <c r="J13" s="17"/>
      <c r="K13" s="17"/>
      <c r="L13" s="17"/>
      <c r="M13" s="17"/>
      <c r="N13" s="17"/>
      <c r="O13" s="17"/>
      <c r="P13" s="17"/>
      <c r="Q13" s="17"/>
      <c r="R13" s="17"/>
      <c r="S13" s="17"/>
      <c r="T13" s="17"/>
      <c r="U13" s="17"/>
      <c r="V13" s="12"/>
      <c r="W13" s="1"/>
    </row>
    <row r="14" spans="1:23" ht="31.2" x14ac:dyDescent="0.6">
      <c r="A14" s="1"/>
      <c r="B14" s="10"/>
      <c r="C14" s="13"/>
      <c r="D14" s="13"/>
      <c r="E14" s="13"/>
      <c r="F14" s="13"/>
      <c r="G14" s="13"/>
      <c r="H14" s="13"/>
      <c r="I14" s="13"/>
      <c r="J14" s="13"/>
      <c r="K14" s="13"/>
      <c r="L14" s="13"/>
      <c r="M14" s="13"/>
      <c r="N14" s="13"/>
      <c r="O14" s="13"/>
      <c r="P14" s="13"/>
      <c r="Q14" s="13"/>
      <c r="R14" s="13"/>
      <c r="S14" s="15"/>
      <c r="T14" s="16"/>
      <c r="U14" s="16"/>
      <c r="V14" s="12"/>
      <c r="W14" s="1"/>
    </row>
    <row r="15" spans="1:23" ht="36.6" x14ac:dyDescent="0.5">
      <c r="A15" s="1"/>
      <c r="B15" s="10"/>
      <c r="C15" s="17" t="s">
        <v>0</v>
      </c>
      <c r="D15" s="17"/>
      <c r="E15" s="17"/>
      <c r="F15" s="17"/>
      <c r="G15" s="17"/>
      <c r="H15" s="17"/>
      <c r="I15" s="17"/>
      <c r="J15" s="17"/>
      <c r="K15" s="17"/>
      <c r="L15" s="17"/>
      <c r="M15" s="17"/>
      <c r="N15" s="17"/>
      <c r="O15" s="17"/>
      <c r="P15" s="17"/>
      <c r="Q15" s="17"/>
      <c r="R15" s="17"/>
      <c r="S15" s="17"/>
      <c r="T15" s="17"/>
      <c r="U15" s="17"/>
      <c r="V15" s="12"/>
      <c r="W15" s="1"/>
    </row>
    <row r="16" spans="1:23" ht="16.2" thickBot="1" x14ac:dyDescent="0.35">
      <c r="A16" s="1"/>
      <c r="B16" s="21"/>
      <c r="C16" s="2"/>
      <c r="D16" s="3"/>
      <c r="E16" s="3"/>
      <c r="F16" s="3"/>
      <c r="G16" s="3"/>
      <c r="H16" s="3"/>
      <c r="I16" s="3"/>
      <c r="J16" s="3"/>
      <c r="K16" s="3"/>
      <c r="L16" s="3"/>
      <c r="M16" s="2"/>
      <c r="N16" s="2"/>
      <c r="O16" s="2"/>
      <c r="P16" s="1"/>
      <c r="Q16" s="1"/>
      <c r="R16" s="1"/>
      <c r="S16" s="1"/>
      <c r="T16" s="1"/>
      <c r="U16" s="1"/>
      <c r="V16" s="22"/>
      <c r="W16" s="1"/>
    </row>
    <row r="17" spans="1:23" ht="60.75" customHeight="1" thickTop="1" thickBot="1" x14ac:dyDescent="0.35">
      <c r="A17" s="1"/>
      <c r="B17" s="21"/>
      <c r="C17" s="23" t="s">
        <v>1</v>
      </c>
      <c r="D17" s="24" t="str">
        <f>C18</f>
        <v>RAOULT Pierre-Jean</v>
      </c>
      <c r="E17" s="24"/>
      <c r="F17" s="24"/>
      <c r="G17" s="160" t="str">
        <f>C22&amp;"  "&amp;"match 1"</f>
        <v>PONCE Frédéric  match 1</v>
      </c>
      <c r="H17" s="161"/>
      <c r="I17" s="162"/>
      <c r="J17" s="160" t="str">
        <f>C22&amp;"  "&amp;"match 2"</f>
        <v>PONCE Frédéric  match 2</v>
      </c>
      <c r="K17" s="161"/>
      <c r="L17" s="162"/>
      <c r="M17" s="28" t="s">
        <v>2</v>
      </c>
      <c r="N17" s="29" t="s">
        <v>3</v>
      </c>
      <c r="O17" s="30"/>
      <c r="P17" s="31" t="s">
        <v>4</v>
      </c>
      <c r="Q17" s="32" t="s">
        <v>5</v>
      </c>
      <c r="R17" s="33" t="s">
        <v>6</v>
      </c>
      <c r="S17" s="34" t="s">
        <v>7</v>
      </c>
      <c r="T17" s="34" t="s">
        <v>8</v>
      </c>
      <c r="U17" s="35" t="s">
        <v>9</v>
      </c>
      <c r="V17" s="22"/>
      <c r="W17" s="1"/>
    </row>
    <row r="18" spans="1:23" ht="45" customHeight="1" thickTop="1" x14ac:dyDescent="0.3">
      <c r="A18" s="1"/>
      <c r="B18" s="21"/>
      <c r="C18" s="36" t="str">
        <f>IF(ISBLANK('[1]A RENSEIGNER'!B41),"",('[1]A RENSEIGNER'!B41))</f>
        <v>RAOULT Pierre-Jean</v>
      </c>
      <c r="D18" s="37"/>
      <c r="E18" s="38"/>
      <c r="F18" s="39"/>
      <c r="G18" s="40">
        <f>IF(ISBLANK('[1]POULE DE 2'!E28),"",'[1]POULE DE 2'!E28)</f>
        <v>100</v>
      </c>
      <c r="H18" s="40"/>
      <c r="I18" s="40">
        <f>IF(ISBLANK('[1]POULE DE 2'!F28),"",'[1]POULE DE 2'!F28)</f>
        <v>15</v>
      </c>
      <c r="J18" s="40">
        <f>IF(ISBLANK('[1]POULE DE 2'!E36),"",'[1]POULE DE 2'!E36)</f>
        <v>100</v>
      </c>
      <c r="K18" s="40"/>
      <c r="L18" s="41">
        <f>IF(ISBLANK('[1]POULE DE 2'!E36),"",'[1]POULE DE 2'!F36)</f>
        <v>23</v>
      </c>
      <c r="M18" s="42">
        <f>IF('[1]POULE DE 2'!R28=0,"",'[1]POULE DE 2'!R28)</f>
        <v>200</v>
      </c>
      <c r="N18" s="43">
        <f>IF('[1]POULE DE 2'!S28=0,"",'[1]POULE DE 2'!S28)</f>
        <v>38</v>
      </c>
      <c r="O18" s="44"/>
      <c r="P18" s="45">
        <f>IF(ISERROR('[1]POULE DE 2'!T28),"",'[1]POULE DE 2'!T28)</f>
        <v>5.2631578947368425</v>
      </c>
      <c r="Q18" s="46">
        <f>IF(ISERROR('[1]POULE DE 3 '!W28),"",'[1]POULE DE 2'!W28)</f>
        <v>4</v>
      </c>
      <c r="R18" s="47" t="str">
        <f>IF(ISERROR('[1]POULE DE 3 '!Y28),"",IF(ISBLANK('[1]A RENSEIGNER'!B41),"",IF('[1]POULE DE 2'!Y28=1,'[1]POULE DE 2'!Y28&amp;"er",'[1]POULE DE 2'!Y28&amp;"ème")))</f>
        <v>1er</v>
      </c>
      <c r="S18" s="48">
        <f>IF(ISERROR('[1]POULE DE 3 '!Z28),"",'[1]POULE DE 2'!Z28)</f>
        <v>8</v>
      </c>
      <c r="T18" s="48">
        <f>IF(ISBLANK(C18),"",'[1]POULE DE 2'!AG28)</f>
        <v>4</v>
      </c>
      <c r="U18" s="49">
        <f>IF(ISERROR('[1]POULE DE 2'!AH28),"",'[1]POULE DE 2'!AH28)</f>
        <v>12</v>
      </c>
      <c r="V18" s="22"/>
      <c r="W18" s="1"/>
    </row>
    <row r="19" spans="1:23" ht="45" customHeight="1" x14ac:dyDescent="0.3">
      <c r="A19" s="1"/>
      <c r="B19" s="21"/>
      <c r="C19" s="163" t="str">
        <f>'[1]A RENSEIGNER'!C41</f>
        <v>R2</v>
      </c>
      <c r="D19" s="51"/>
      <c r="E19" s="52"/>
      <c r="F19" s="53"/>
      <c r="G19" s="54"/>
      <c r="H19" s="54">
        <f>'[1]POULE DE 2'!J28</f>
        <v>2</v>
      </c>
      <c r="I19" s="54"/>
      <c r="J19" s="54"/>
      <c r="K19" s="54">
        <f>'[1]POULE DE 2'!J36</f>
        <v>2</v>
      </c>
      <c r="L19" s="55"/>
      <c r="M19" s="56" t="s">
        <v>10</v>
      </c>
      <c r="N19" s="57"/>
      <c r="O19" s="58" t="s">
        <v>11</v>
      </c>
      <c r="P19" s="59"/>
      <c r="Q19" s="46"/>
      <c r="R19" s="48"/>
      <c r="S19" s="48"/>
      <c r="T19" s="48"/>
      <c r="U19" s="49"/>
      <c r="V19" s="22"/>
      <c r="W19" s="1"/>
    </row>
    <row r="20" spans="1:23" ht="45" customHeight="1" thickBot="1" x14ac:dyDescent="0.35">
      <c r="A20" s="1"/>
      <c r="B20" s="21"/>
      <c r="C20" s="60" t="str">
        <f>'[1]A RENSEIGNER'!D41</f>
        <v>ABASM</v>
      </c>
      <c r="D20" s="61"/>
      <c r="E20" s="62"/>
      <c r="F20" s="63"/>
      <c r="G20" s="64">
        <f>'[1]POULE DE 2'!I28</f>
        <v>6.666666666666667</v>
      </c>
      <c r="H20" s="65"/>
      <c r="I20" s="65">
        <f>IF(ISBLANK('[1]POULE DE 2'!G28),"",'[1]POULE DE 2'!G28)</f>
        <v>34</v>
      </c>
      <c r="J20" s="64">
        <f>'[1]POULE DE 2'!I36</f>
        <v>4.3478260869565215</v>
      </c>
      <c r="K20" s="65"/>
      <c r="L20" s="66">
        <f>IF(ISBLANK('[1]POULE DE 2'!E36),"",'[1]POULE DE 2'!G36)</f>
        <v>44</v>
      </c>
      <c r="M20" s="67">
        <f>IF('[1]POULE DE 2'!U28=0,"",'[1]POULE DE 2'!U28)</f>
        <v>6.666666666666667</v>
      </c>
      <c r="N20" s="68"/>
      <c r="O20" s="69">
        <f>IF('[1]POULE DE 2'!V28=0,"",'[1]POULE DE 2'!V28)</f>
        <v>44</v>
      </c>
      <c r="P20" s="70"/>
      <c r="Q20" s="71"/>
      <c r="R20" s="72"/>
      <c r="S20" s="72"/>
      <c r="T20" s="72"/>
      <c r="U20" s="73"/>
      <c r="V20" s="22"/>
      <c r="W20" s="1"/>
    </row>
    <row r="21" spans="1:23" ht="60.75" customHeight="1" thickTop="1" thickBot="1" x14ac:dyDescent="0.35">
      <c r="A21" s="1"/>
      <c r="B21" s="21"/>
      <c r="C21" s="23" t="s">
        <v>1</v>
      </c>
      <c r="D21" s="164" t="str">
        <f>C18&amp;"  "&amp;"match 1"</f>
        <v>RAOULT Pierre-Jean  match 1</v>
      </c>
      <c r="E21" s="165"/>
      <c r="F21" s="166"/>
      <c r="G21" s="25" t="str">
        <f>C22</f>
        <v>PONCE Frédéric</v>
      </c>
      <c r="H21" s="25"/>
      <c r="I21" s="25"/>
      <c r="J21" s="164" t="str">
        <f>C18&amp;"  "&amp;"match 2"</f>
        <v>RAOULT Pierre-Jean  match 2</v>
      </c>
      <c r="K21" s="165"/>
      <c r="L21" s="166"/>
      <c r="M21" s="74" t="s">
        <v>2</v>
      </c>
      <c r="N21" s="75" t="s">
        <v>3</v>
      </c>
      <c r="O21" s="76"/>
      <c r="P21" s="77" t="s">
        <v>4</v>
      </c>
      <c r="Q21" s="32" t="s">
        <v>5</v>
      </c>
      <c r="R21" s="33" t="s">
        <v>6</v>
      </c>
      <c r="S21" s="34" t="s">
        <v>12</v>
      </c>
      <c r="T21" s="34" t="s">
        <v>8</v>
      </c>
      <c r="U21" s="35" t="s">
        <v>9</v>
      </c>
      <c r="V21" s="22"/>
      <c r="W21" s="1"/>
    </row>
    <row r="22" spans="1:23" ht="42" customHeight="1" thickTop="1" x14ac:dyDescent="0.3">
      <c r="A22" s="1"/>
      <c r="B22" s="21"/>
      <c r="C22" s="78" t="str">
        <f>IF(ISBLANK('[1]A RENSEIGNER'!B42),"",'[1]A RENSEIGNER'!B42)</f>
        <v>PONCE Frédéric</v>
      </c>
      <c r="D22" s="79">
        <f>IF(ISBLANK('[1]POULE DE 2'!E29),"",'[1]POULE DE 2'!E29)</f>
        <v>65</v>
      </c>
      <c r="E22" s="79"/>
      <c r="F22" s="79">
        <f>'[1]POULE DE 2'!F29</f>
        <v>15</v>
      </c>
      <c r="G22" s="80"/>
      <c r="H22" s="81"/>
      <c r="I22" s="82"/>
      <c r="J22" s="79">
        <f>IF(ISBLANK('[1]POULE DE 2'!E37),"",'[1]POULE DE 2'!E37)</f>
        <v>61</v>
      </c>
      <c r="K22" s="79"/>
      <c r="L22" s="83">
        <f>'[1]POULE DE 2'!F37</f>
        <v>23</v>
      </c>
      <c r="M22" s="84">
        <f>IF('[1]POULE DE 2'!R29=0,"",'[1]POULE DE 2'!R29)</f>
        <v>126</v>
      </c>
      <c r="N22" s="85">
        <f>IF(ISERROR('[1]POULE DE 2'!S29=0),"",'[1]POULE DE 2'!S29)</f>
        <v>38</v>
      </c>
      <c r="O22" s="86"/>
      <c r="P22" s="87">
        <f>IF(ISERROR('[1]POULE DE 2'!T29),"",'[1]POULE DE 2'!T29)</f>
        <v>3.3157894736842106</v>
      </c>
      <c r="Q22" s="88">
        <f>IF(ISERROR('[1]POULE DE 3 '!W29),"",'[1]POULE DE 2'!W29)</f>
        <v>0</v>
      </c>
      <c r="R22" s="89" t="str">
        <f>IF(ISERROR('[1]POULE DE 3 '!Y29),"",IF(ISBLANK('[1]A RENSEIGNER'!B42),"",IF('[1]POULE DE 2'!Y29=1,'[1]POULE DE 2'!Y29&amp;"er",'[1]POULE DE 2'!Y29&amp;"ème")))</f>
        <v>2ème</v>
      </c>
      <c r="S22" s="90">
        <f>IF(ISERROR('[1]POULE DE 3 '!Z29),"",'[1]POULE DE 2'!Z29)</f>
        <v>5</v>
      </c>
      <c r="T22" s="90">
        <f>IF(ISBLANK(C22),"",'[1]POULE DE 2'!AG29)</f>
        <v>0</v>
      </c>
      <c r="U22" s="91">
        <f>IF(ISERROR('[1]POULE DE 2'!AH29),"",'[1]POULE DE 2'!AH29)</f>
        <v>5</v>
      </c>
      <c r="V22" s="22"/>
      <c r="W22" s="1"/>
    </row>
    <row r="23" spans="1:23" ht="42" customHeight="1" x14ac:dyDescent="0.3">
      <c r="A23" s="1"/>
      <c r="B23" s="21"/>
      <c r="C23" s="167" t="str">
        <f>'[1]A RENSEIGNER'!C42</f>
        <v>R2</v>
      </c>
      <c r="D23" s="93"/>
      <c r="E23" s="93">
        <f>'[1]POULE DE 2'!J29</f>
        <v>0</v>
      </c>
      <c r="F23" s="93"/>
      <c r="G23" s="94"/>
      <c r="H23" s="95"/>
      <c r="I23" s="96"/>
      <c r="J23" s="93"/>
      <c r="K23" s="93">
        <f>'[1]POULE DE 2'!J37</f>
        <v>0</v>
      </c>
      <c r="L23" s="97"/>
      <c r="M23" s="98" t="s">
        <v>10</v>
      </c>
      <c r="N23" s="99"/>
      <c r="O23" s="100"/>
      <c r="P23" s="101" t="s">
        <v>11</v>
      </c>
      <c r="Q23" s="88"/>
      <c r="R23" s="90"/>
      <c r="S23" s="90"/>
      <c r="T23" s="90"/>
      <c r="U23" s="91"/>
      <c r="V23" s="22"/>
      <c r="W23" s="1"/>
    </row>
    <row r="24" spans="1:23" ht="42" customHeight="1" thickBot="1" x14ac:dyDescent="0.35">
      <c r="A24" s="1"/>
      <c r="B24" s="21"/>
      <c r="C24" s="102" t="str">
        <f>'[1]A RENSEIGNER'!D42</f>
        <v>ABMA</v>
      </c>
      <c r="D24" s="103">
        <f>'[1]POULE DE 2'!I29</f>
        <v>4.333333333333333</v>
      </c>
      <c r="E24" s="104"/>
      <c r="F24" s="104">
        <f>IF(ISBLANK('[1]POULE DE 2'!G29),"",'[1]POULE DE 2'!G29)</f>
        <v>16</v>
      </c>
      <c r="G24" s="105"/>
      <c r="H24" s="106"/>
      <c r="I24" s="107"/>
      <c r="J24" s="103">
        <f>'[1]POULE DE 2'!I37</f>
        <v>2.652173913043478</v>
      </c>
      <c r="K24" s="104"/>
      <c r="L24" s="108">
        <f>IF(ISBLANK('[1]POULE DE 2'!G37),"",'[1]POULE DE 2'!G37)</f>
        <v>9</v>
      </c>
      <c r="M24" s="109" t="str">
        <f>IF('[1]POULE DE 2'!U29=0,"",'[1]POULE DE 2'!U29)</f>
        <v/>
      </c>
      <c r="N24" s="110"/>
      <c r="O24" s="111">
        <f>IF('[1]POULE DE 2'!V29=0,"",'[1]POULE DE 2'!V29)</f>
        <v>16</v>
      </c>
      <c r="P24" s="112"/>
      <c r="Q24" s="113"/>
      <c r="R24" s="114"/>
      <c r="S24" s="114"/>
      <c r="T24" s="114"/>
      <c r="U24" s="115"/>
      <c r="V24" s="22"/>
      <c r="W24" s="1"/>
    </row>
    <row r="25" spans="1:23" ht="16.2" thickTop="1" x14ac:dyDescent="0.3">
      <c r="A25" s="1"/>
      <c r="B25" s="21"/>
      <c r="C25" s="2"/>
      <c r="D25" s="3"/>
      <c r="E25" s="3"/>
      <c r="F25" s="3"/>
      <c r="G25" s="3"/>
      <c r="H25" s="3"/>
      <c r="I25" s="3"/>
      <c r="J25" s="3"/>
      <c r="K25" s="3"/>
      <c r="L25" s="3"/>
      <c r="M25" s="2"/>
      <c r="N25" s="2"/>
      <c r="O25" s="2"/>
      <c r="P25" s="1"/>
      <c r="Q25" s="1"/>
      <c r="R25" s="1"/>
      <c r="S25" s="1"/>
      <c r="T25" s="1"/>
      <c r="U25" s="1"/>
      <c r="V25" s="22"/>
      <c r="W25" s="1"/>
    </row>
    <row r="26" spans="1:23" ht="16.2" thickBot="1" x14ac:dyDescent="0.35">
      <c r="A26" s="1"/>
      <c r="B26" s="155"/>
      <c r="C26" s="156"/>
      <c r="D26" s="157"/>
      <c r="E26" s="157"/>
      <c r="F26" s="157"/>
      <c r="G26" s="157"/>
      <c r="H26" s="157"/>
      <c r="I26" s="157"/>
      <c r="J26" s="157"/>
      <c r="K26" s="157"/>
      <c r="L26" s="157"/>
      <c r="M26" s="156"/>
      <c r="N26" s="156"/>
      <c r="O26" s="156"/>
      <c r="P26" s="158"/>
      <c r="Q26" s="158"/>
      <c r="R26" s="158"/>
      <c r="S26" s="158"/>
      <c r="T26" s="158"/>
      <c r="U26" s="158"/>
      <c r="V26" s="159"/>
      <c r="W26" s="1"/>
    </row>
    <row r="27" spans="1:23" ht="16.2" thickTop="1" x14ac:dyDescent="0.3">
      <c r="A27" s="1"/>
      <c r="B27" s="1"/>
      <c r="C27" s="1"/>
      <c r="D27" s="1"/>
      <c r="E27" s="1"/>
      <c r="F27" s="1"/>
      <c r="G27" s="1"/>
      <c r="H27" s="1"/>
      <c r="I27" s="1"/>
      <c r="J27" s="1"/>
      <c r="K27" s="1"/>
      <c r="L27" s="1"/>
      <c r="M27" s="1"/>
      <c r="N27" s="1"/>
      <c r="O27" s="1"/>
      <c r="P27" s="1"/>
      <c r="Q27" s="1"/>
      <c r="R27" s="1"/>
      <c r="S27" s="1"/>
      <c r="T27" s="1"/>
      <c r="U27" s="1"/>
      <c r="V27" s="1"/>
      <c r="W27" s="1"/>
    </row>
    <row r="28" spans="1:23" x14ac:dyDescent="0.3">
      <c r="A28" s="1"/>
      <c r="B28" s="1"/>
      <c r="C28" s="1"/>
      <c r="D28" s="1"/>
      <c r="E28" s="1"/>
      <c r="F28" s="1"/>
      <c r="G28" s="1"/>
      <c r="H28" s="1"/>
      <c r="I28" s="1"/>
      <c r="J28" s="1"/>
      <c r="K28" s="1"/>
      <c r="L28" s="1"/>
      <c r="M28" s="1"/>
      <c r="N28" s="1"/>
      <c r="O28" s="1"/>
      <c r="P28" s="1"/>
      <c r="Q28" s="1"/>
      <c r="R28" s="1"/>
      <c r="S28" s="1"/>
      <c r="T28" s="1"/>
      <c r="U28" s="1"/>
      <c r="V28" s="1"/>
      <c r="W28" s="1"/>
    </row>
    <row r="29" spans="1:23" x14ac:dyDescent="0.3">
      <c r="A29" s="1"/>
      <c r="B29" s="1"/>
      <c r="C29" s="1"/>
      <c r="D29" s="1"/>
      <c r="E29" s="1"/>
      <c r="F29" s="1"/>
      <c r="G29" s="1"/>
      <c r="H29" s="1"/>
      <c r="I29" s="1"/>
      <c r="J29" s="1"/>
      <c r="K29" s="1"/>
      <c r="L29" s="1"/>
      <c r="M29" s="1"/>
      <c r="N29" s="1"/>
      <c r="O29" s="1"/>
      <c r="P29" s="1"/>
      <c r="Q29" s="1"/>
      <c r="R29" s="1"/>
      <c r="S29" s="1"/>
      <c r="T29" s="1"/>
      <c r="U29" s="1"/>
      <c r="V29" s="1"/>
      <c r="W29" s="1"/>
    </row>
    <row r="30" spans="1:23" x14ac:dyDescent="0.3">
      <c r="A30" s="1"/>
      <c r="B30" s="1"/>
      <c r="C30" s="1"/>
      <c r="D30" s="1"/>
      <c r="E30" s="1"/>
      <c r="F30" s="1"/>
      <c r="G30" s="1"/>
      <c r="H30" s="1"/>
      <c r="I30" s="1"/>
      <c r="J30" s="1"/>
      <c r="K30" s="1"/>
      <c r="L30" s="1"/>
      <c r="M30" s="1"/>
      <c r="N30" s="1"/>
      <c r="O30" s="1"/>
      <c r="P30" s="1"/>
      <c r="Q30" s="1"/>
      <c r="R30" s="1"/>
      <c r="S30" s="1"/>
      <c r="T30" s="1"/>
      <c r="U30" s="1"/>
      <c r="V30" s="1"/>
      <c r="W30" s="1"/>
    </row>
  </sheetData>
  <sheetProtection password="CD5D" sheet="1" objects="1" scenarios="1"/>
  <mergeCells count="34">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cfRule type="cellIs" dxfId="25" priority="7" operator="equal">
      <formula>0</formula>
    </cfRule>
    <cfRule type="cellIs" dxfId="24" priority="8" operator="equal">
      <formula>2</formula>
    </cfRule>
    <cfRule type="cellIs" dxfId="23" priority="9" operator="equal">
      <formula>1</formula>
    </cfRule>
  </conditionalFormatting>
  <conditionalFormatting sqref="H19 K19 K23 E23">
    <cfRule type="containsErrors" dxfId="22" priority="6">
      <formula>ISERROR(E19)</formula>
    </cfRule>
  </conditionalFormatting>
  <conditionalFormatting sqref="C18">
    <cfRule type="expression" dxfId="21" priority="5">
      <formula>$R$18="1er"</formula>
    </cfRule>
  </conditionalFormatting>
  <conditionalFormatting sqref="R22:R24 R18:R20">
    <cfRule type="containsText" dxfId="20" priority="4" operator="containsText" text="1er">
      <formula>NOT(ISERROR(SEARCH("1er",R18)))</formula>
    </cfRule>
  </conditionalFormatting>
  <conditionalFormatting sqref="C22">
    <cfRule type="expression" dxfId="19" priority="3">
      <formula>$R$22="1er"</formula>
    </cfRule>
  </conditionalFormatting>
  <conditionalFormatting sqref="C19">
    <cfRule type="expression" dxfId="18" priority="2">
      <formula>$BK$95="1er"</formula>
    </cfRule>
  </conditionalFormatting>
  <conditionalFormatting sqref="C20">
    <cfRule type="expression" dxfId="17" priority="1">
      <formula>$BK$95="1er"</formula>
    </cfRule>
  </conditionalFormatting>
  <printOptions horizontalCentered="1" verticalCentered="1"/>
  <pageMargins left="0" right="0" top="0" bottom="0" header="0.31496062992125984" footer="0.31496062992125984"/>
  <pageSetup paperSize="9" scale="55" orientation="landscape"/>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B8646-9FCD-46F6-A8A3-0839F5945676}">
  <sheetPr>
    <tabColor theme="3" tint="0.39997558519241921"/>
    <pageSetUpPr fitToPage="1"/>
  </sheetPr>
  <dimension ref="B1:V31"/>
  <sheetViews>
    <sheetView showGridLines="0" topLeftCell="A19" zoomScale="55" zoomScaleNormal="55" workbookViewId="0">
      <selection activeCell="C3" sqref="C3:U3"/>
    </sheetView>
  </sheetViews>
  <sheetFormatPr baseColWidth="10" defaultRowHeight="15.6" x14ac:dyDescent="0.3"/>
  <cols>
    <col min="1" max="1" width="11.5546875" style="4"/>
    <col min="2" max="2" width="5.21875" style="4" customWidth="1"/>
    <col min="3" max="3" width="29.44140625" style="4" customWidth="1"/>
    <col min="4" max="4" width="12.109375" style="4" customWidth="1"/>
    <col min="5" max="6" width="9.109375" style="4" customWidth="1"/>
    <col min="7" max="7" width="11.6640625" style="4" customWidth="1"/>
    <col min="8" max="8" width="9.44140625" style="4" customWidth="1"/>
    <col min="9" max="9" width="9.109375" style="4" customWidth="1"/>
    <col min="10" max="10" width="11.21875" style="4" customWidth="1"/>
    <col min="11" max="12" width="9.109375" style="4" customWidth="1"/>
    <col min="13" max="13" width="15.21875" style="4" customWidth="1"/>
    <col min="14" max="15" width="10" style="4" customWidth="1"/>
    <col min="16" max="16" width="20.77734375" style="4" customWidth="1"/>
    <col min="17" max="17" width="17.44140625" style="4" customWidth="1"/>
    <col min="18" max="18" width="14.44140625" style="4" customWidth="1"/>
    <col min="19" max="19" width="19.44140625" style="4" customWidth="1"/>
    <col min="20" max="20" width="15.77734375" style="4" customWidth="1"/>
    <col min="21" max="21" width="14.44140625" style="4" customWidth="1"/>
    <col min="22" max="22" width="6.109375" style="4" customWidth="1"/>
    <col min="23" max="16384" width="11.5546875" style="4"/>
  </cols>
  <sheetData>
    <row r="1" spans="2:22" ht="70.95" customHeight="1" thickBot="1" x14ac:dyDescent="0.35">
      <c r="B1" s="1"/>
      <c r="C1" s="2"/>
      <c r="D1" s="3"/>
      <c r="E1" s="3"/>
      <c r="F1" s="3"/>
      <c r="G1" s="3"/>
      <c r="H1" s="3"/>
      <c r="I1" s="3"/>
      <c r="J1" s="3"/>
      <c r="K1" s="3"/>
      <c r="L1" s="3"/>
      <c r="M1" s="2"/>
      <c r="N1" s="2"/>
      <c r="O1" s="2"/>
      <c r="P1" s="1"/>
      <c r="Q1" s="1"/>
      <c r="R1" s="1"/>
      <c r="S1" s="1"/>
      <c r="T1" s="1"/>
      <c r="U1" s="1"/>
      <c r="V1" s="1"/>
    </row>
    <row r="2" spans="2:22" ht="16.2" thickTop="1" x14ac:dyDescent="0.3">
      <c r="B2" s="5"/>
      <c r="C2" s="6"/>
      <c r="D2" s="7"/>
      <c r="E2" s="7"/>
      <c r="F2" s="7"/>
      <c r="G2" s="7"/>
      <c r="H2" s="7"/>
      <c r="I2" s="7"/>
      <c r="J2" s="7"/>
      <c r="K2" s="7"/>
      <c r="L2" s="7"/>
      <c r="M2" s="6"/>
      <c r="N2" s="6"/>
      <c r="O2" s="6"/>
      <c r="P2" s="8"/>
      <c r="Q2" s="8"/>
      <c r="R2" s="8"/>
      <c r="S2" s="8"/>
      <c r="T2" s="8"/>
      <c r="U2" s="8"/>
      <c r="V2" s="9"/>
    </row>
    <row r="3" spans="2:22" ht="36.6" x14ac:dyDescent="0.5">
      <c r="B3" s="10"/>
      <c r="C3" s="11">
        <f>'[1]A RENSEIGNER'!$C$11</f>
        <v>44877</v>
      </c>
      <c r="D3" s="11"/>
      <c r="E3" s="11"/>
      <c r="F3" s="11"/>
      <c r="G3" s="11"/>
      <c r="H3" s="11"/>
      <c r="I3" s="11"/>
      <c r="J3" s="11"/>
      <c r="K3" s="11"/>
      <c r="L3" s="11"/>
      <c r="M3" s="11"/>
      <c r="N3" s="11"/>
      <c r="O3" s="11"/>
      <c r="P3" s="11"/>
      <c r="Q3" s="11"/>
      <c r="R3" s="11"/>
      <c r="S3" s="11"/>
      <c r="T3" s="11"/>
      <c r="U3" s="11"/>
      <c r="V3" s="12"/>
    </row>
    <row r="4" spans="2:22" ht="31.2" x14ac:dyDescent="0.6">
      <c r="B4" s="10"/>
      <c r="C4" s="13"/>
      <c r="D4" s="14"/>
      <c r="E4" s="14"/>
      <c r="F4" s="14"/>
      <c r="G4" s="14"/>
      <c r="H4" s="14"/>
      <c r="I4" s="14"/>
      <c r="J4" s="14"/>
      <c r="K4" s="14"/>
      <c r="L4" s="14"/>
      <c r="M4" s="13"/>
      <c r="N4" s="13"/>
      <c r="O4" s="13"/>
      <c r="P4" s="15"/>
      <c r="Q4" s="15"/>
      <c r="R4" s="15"/>
      <c r="S4" s="15"/>
      <c r="T4" s="16"/>
      <c r="U4" s="16"/>
      <c r="V4" s="12"/>
    </row>
    <row r="5" spans="2:22" ht="36.6" x14ac:dyDescent="0.5">
      <c r="B5" s="10"/>
      <c r="C5" s="17" t="str">
        <f>'[1]A RENSEIGNER'!$C$12</f>
        <v>ABASM</v>
      </c>
      <c r="D5" s="17"/>
      <c r="E5" s="17"/>
      <c r="F5" s="17"/>
      <c r="G5" s="17"/>
      <c r="H5" s="17"/>
      <c r="I5" s="17"/>
      <c r="J5" s="17"/>
      <c r="K5" s="17"/>
      <c r="L5" s="17"/>
      <c r="M5" s="17"/>
      <c r="N5" s="17"/>
      <c r="O5" s="17"/>
      <c r="P5" s="17"/>
      <c r="Q5" s="17"/>
      <c r="R5" s="17"/>
      <c r="S5" s="17"/>
      <c r="T5" s="17"/>
      <c r="U5" s="17"/>
      <c r="V5" s="12"/>
    </row>
    <row r="6" spans="2:22" ht="31.2" x14ac:dyDescent="0.6">
      <c r="B6" s="10"/>
      <c r="C6" s="13"/>
      <c r="D6" s="14"/>
      <c r="E6" s="14"/>
      <c r="F6" s="14"/>
      <c r="G6" s="14"/>
      <c r="H6" s="14"/>
      <c r="I6" s="14"/>
      <c r="J6" s="14"/>
      <c r="K6" s="14"/>
      <c r="L6" s="14"/>
      <c r="M6" s="13"/>
      <c r="N6" s="13"/>
      <c r="O6" s="13"/>
      <c r="P6" s="15"/>
      <c r="Q6" s="15"/>
      <c r="R6" s="15"/>
      <c r="S6" s="15"/>
      <c r="T6" s="16"/>
      <c r="U6" s="16"/>
      <c r="V6" s="12"/>
    </row>
    <row r="7" spans="2:22" ht="36.6" x14ac:dyDescent="0.5">
      <c r="B7" s="10"/>
      <c r="C7" s="17" t="str">
        <f>"MODE DE JEU"&amp;"  "&amp;'[1]A RENSEIGNER'!$C$16</f>
        <v>MODE DE JEU  LIBRE</v>
      </c>
      <c r="D7" s="17"/>
      <c r="E7" s="17"/>
      <c r="F7" s="17"/>
      <c r="G7" s="17"/>
      <c r="H7" s="17"/>
      <c r="I7" s="17"/>
      <c r="J7" s="17"/>
      <c r="K7" s="17"/>
      <c r="L7" s="17"/>
      <c r="M7" s="17"/>
      <c r="N7" s="17"/>
      <c r="O7" s="17"/>
      <c r="P7" s="17"/>
      <c r="Q7" s="17"/>
      <c r="R7" s="17"/>
      <c r="S7" s="17"/>
      <c r="T7" s="17"/>
      <c r="U7" s="17"/>
      <c r="V7" s="12"/>
    </row>
    <row r="8" spans="2:22" ht="31.2" x14ac:dyDescent="0.6">
      <c r="B8" s="10"/>
      <c r="C8" s="13"/>
      <c r="D8" s="13"/>
      <c r="E8" s="13"/>
      <c r="F8" s="13"/>
      <c r="G8" s="13"/>
      <c r="H8" s="13"/>
      <c r="I8" s="13"/>
      <c r="J8" s="13"/>
      <c r="K8" s="13"/>
      <c r="L8" s="13"/>
      <c r="M8" s="13"/>
      <c r="N8" s="13"/>
      <c r="O8" s="13"/>
      <c r="P8" s="13"/>
      <c r="Q8" s="13"/>
      <c r="R8" s="13"/>
      <c r="S8" s="15"/>
      <c r="T8" s="16"/>
      <c r="U8" s="16"/>
      <c r="V8" s="12"/>
    </row>
    <row r="9" spans="2:22" ht="36.6" x14ac:dyDescent="0.5">
      <c r="B9" s="10"/>
      <c r="C9" s="17" t="str">
        <f>"CATEGORIE"&amp;"  "&amp;'[1]A RENSEIGNER'!$C$17</f>
        <v>CATEGORIE  R2</v>
      </c>
      <c r="D9" s="17"/>
      <c r="E9" s="17"/>
      <c r="F9" s="17"/>
      <c r="G9" s="17"/>
      <c r="H9" s="17"/>
      <c r="I9" s="17"/>
      <c r="J9" s="17"/>
      <c r="K9" s="17"/>
      <c r="L9" s="17"/>
      <c r="M9" s="17"/>
      <c r="N9" s="17"/>
      <c r="O9" s="17"/>
      <c r="P9" s="17"/>
      <c r="Q9" s="17"/>
      <c r="R9" s="17"/>
      <c r="S9" s="17"/>
      <c r="T9" s="17"/>
      <c r="U9" s="17"/>
      <c r="V9" s="18"/>
    </row>
    <row r="10" spans="2:22" ht="31.2" x14ac:dyDescent="0.3">
      <c r="B10" s="19"/>
      <c r="C10" s="13"/>
      <c r="D10" s="13"/>
      <c r="E10" s="13"/>
      <c r="F10" s="13"/>
      <c r="G10" s="13"/>
      <c r="H10" s="13"/>
      <c r="I10" s="13"/>
      <c r="J10" s="13"/>
      <c r="K10" s="13"/>
      <c r="L10" s="13"/>
      <c r="M10" s="13"/>
      <c r="N10" s="13"/>
      <c r="O10" s="13"/>
      <c r="P10" s="13"/>
      <c r="Q10" s="13"/>
      <c r="R10" s="13"/>
      <c r="S10" s="13"/>
      <c r="T10" s="20"/>
      <c r="U10" s="20"/>
      <c r="V10" s="18"/>
    </row>
    <row r="11" spans="2:22" ht="36.6" x14ac:dyDescent="0.5">
      <c r="B11" s="10"/>
      <c r="C11" s="17" t="str">
        <f>"TOURNOI N°"&amp;"  "&amp;'[1]A RENSEIGNER'!$C$14</f>
        <v>TOURNOI N°  1</v>
      </c>
      <c r="D11" s="17"/>
      <c r="E11" s="17"/>
      <c r="F11" s="17"/>
      <c r="G11" s="17"/>
      <c r="H11" s="17"/>
      <c r="I11" s="17"/>
      <c r="J11" s="17"/>
      <c r="K11" s="17"/>
      <c r="L11" s="17"/>
      <c r="M11" s="17"/>
      <c r="N11" s="17"/>
      <c r="O11" s="17"/>
      <c r="P11" s="17"/>
      <c r="Q11" s="17"/>
      <c r="R11" s="17"/>
      <c r="S11" s="17"/>
      <c r="T11" s="17"/>
      <c r="U11" s="17"/>
      <c r="V11" s="12"/>
    </row>
    <row r="12" spans="2:22" ht="31.2" x14ac:dyDescent="0.6">
      <c r="B12" s="10"/>
      <c r="C12" s="13"/>
      <c r="D12" s="14"/>
      <c r="E12" s="14"/>
      <c r="F12" s="14"/>
      <c r="G12" s="14"/>
      <c r="H12" s="14"/>
      <c r="I12" s="14"/>
      <c r="J12" s="14"/>
      <c r="K12" s="14"/>
      <c r="L12" s="14"/>
      <c r="M12" s="13"/>
      <c r="N12" s="13"/>
      <c r="O12" s="13"/>
      <c r="P12" s="15"/>
      <c r="Q12" s="15"/>
      <c r="R12" s="15"/>
      <c r="S12" s="15"/>
      <c r="T12" s="16"/>
      <c r="U12" s="16"/>
      <c r="V12" s="12"/>
    </row>
    <row r="13" spans="2:22" ht="36.6" x14ac:dyDescent="0.5">
      <c r="B13" s="10"/>
      <c r="C13" s="17" t="str">
        <f>"POULE n°"&amp;"  "&amp;'[1]A RENSEIGNER'!$C$15</f>
        <v>POULE n°  1</v>
      </c>
      <c r="D13" s="17"/>
      <c r="E13" s="17"/>
      <c r="F13" s="17"/>
      <c r="G13" s="17"/>
      <c r="H13" s="17"/>
      <c r="I13" s="17"/>
      <c r="J13" s="17"/>
      <c r="K13" s="17"/>
      <c r="L13" s="17"/>
      <c r="M13" s="17"/>
      <c r="N13" s="17"/>
      <c r="O13" s="17"/>
      <c r="P13" s="17"/>
      <c r="Q13" s="17"/>
      <c r="R13" s="17"/>
      <c r="S13" s="17"/>
      <c r="T13" s="17"/>
      <c r="U13" s="17"/>
      <c r="V13" s="12"/>
    </row>
    <row r="14" spans="2:22" ht="31.2" x14ac:dyDescent="0.6">
      <c r="B14" s="10"/>
      <c r="C14" s="13"/>
      <c r="D14" s="13"/>
      <c r="E14" s="13"/>
      <c r="F14" s="13"/>
      <c r="G14" s="13"/>
      <c r="H14" s="13"/>
      <c r="I14" s="13"/>
      <c r="J14" s="13"/>
      <c r="K14" s="13"/>
      <c r="L14" s="13"/>
      <c r="M14" s="13"/>
      <c r="N14" s="13"/>
      <c r="O14" s="13"/>
      <c r="P14" s="13"/>
      <c r="Q14" s="13"/>
      <c r="R14" s="13"/>
      <c r="S14" s="15"/>
      <c r="T14" s="16"/>
      <c r="U14" s="16"/>
      <c r="V14" s="12"/>
    </row>
    <row r="15" spans="2:22" ht="36.6" x14ac:dyDescent="0.5">
      <c r="B15" s="10"/>
      <c r="C15" s="17" t="s">
        <v>0</v>
      </c>
      <c r="D15" s="17"/>
      <c r="E15" s="17"/>
      <c r="F15" s="17"/>
      <c r="G15" s="17"/>
      <c r="H15" s="17"/>
      <c r="I15" s="17"/>
      <c r="J15" s="17"/>
      <c r="K15" s="17"/>
      <c r="L15" s="17"/>
      <c r="M15" s="17"/>
      <c r="N15" s="17"/>
      <c r="O15" s="17"/>
      <c r="P15" s="17"/>
      <c r="Q15" s="17"/>
      <c r="R15" s="17"/>
      <c r="S15" s="17"/>
      <c r="T15" s="17"/>
      <c r="U15" s="17"/>
      <c r="V15" s="12"/>
    </row>
    <row r="16" spans="2:22" ht="16.2" thickBot="1" x14ac:dyDescent="0.35">
      <c r="B16" s="21"/>
      <c r="C16" s="2"/>
      <c r="D16" s="3"/>
      <c r="E16" s="3"/>
      <c r="F16" s="3"/>
      <c r="G16" s="3"/>
      <c r="H16" s="3"/>
      <c r="I16" s="3"/>
      <c r="J16" s="3"/>
      <c r="K16" s="3"/>
      <c r="L16" s="3"/>
      <c r="M16" s="2"/>
      <c r="N16" s="2"/>
      <c r="O16" s="2"/>
      <c r="P16" s="1"/>
      <c r="Q16" s="1"/>
      <c r="R16" s="1"/>
      <c r="S16" s="1"/>
      <c r="T16" s="1"/>
      <c r="U16" s="1"/>
      <c r="V16" s="22"/>
    </row>
    <row r="17" spans="2:22" ht="60.75" customHeight="1" thickTop="1" thickBot="1" x14ac:dyDescent="0.35">
      <c r="B17" s="21"/>
      <c r="C17" s="23" t="s">
        <v>1</v>
      </c>
      <c r="D17" s="24" t="str">
        <f>C18</f>
        <v>KEREBEL Eric</v>
      </c>
      <c r="E17" s="24"/>
      <c r="F17" s="24"/>
      <c r="G17" s="25" t="str">
        <f>C22</f>
        <v>PIBOURDIN Eric</v>
      </c>
      <c r="H17" s="25"/>
      <c r="I17" s="25"/>
      <c r="J17" s="26" t="str">
        <f>C26</f>
        <v>MA PHUOC Bich</v>
      </c>
      <c r="K17" s="26"/>
      <c r="L17" s="27"/>
      <c r="M17" s="28" t="s">
        <v>2</v>
      </c>
      <c r="N17" s="29" t="s">
        <v>3</v>
      </c>
      <c r="O17" s="30"/>
      <c r="P17" s="31" t="s">
        <v>4</v>
      </c>
      <c r="Q17" s="32" t="s">
        <v>5</v>
      </c>
      <c r="R17" s="33" t="s">
        <v>6</v>
      </c>
      <c r="S17" s="34" t="s">
        <v>7</v>
      </c>
      <c r="T17" s="34" t="s">
        <v>8</v>
      </c>
      <c r="U17" s="35" t="s">
        <v>9</v>
      </c>
      <c r="V17" s="22"/>
    </row>
    <row r="18" spans="2:22" ht="45" customHeight="1" thickTop="1" x14ac:dyDescent="0.3">
      <c r="B18" s="21"/>
      <c r="C18" s="36" t="str">
        <f>IF(ISBLANK('[1]A RENSEIGNER'!B28),"",'[1]A RENSEIGNER'!B28)</f>
        <v>KEREBEL Eric</v>
      </c>
      <c r="D18" s="37"/>
      <c r="E18" s="38"/>
      <c r="F18" s="39"/>
      <c r="G18" s="40">
        <f>IF(ISBLANK('[1]POULE DE 3 '!E36),"",'[1]POULE DE 3 '!E36)</f>
        <v>32</v>
      </c>
      <c r="H18" s="40"/>
      <c r="I18" s="40">
        <f>IF(ISBLANK('[1]POULE DE 3 '!F36),"",'[1]POULE DE 3 '!F36)</f>
        <v>29</v>
      </c>
      <c r="J18" s="40">
        <f>IF(ISBLANK('[1]POULE DE 3 '!E44),"",'[1]POULE DE 3 '!E44)</f>
        <v>95</v>
      </c>
      <c r="K18" s="40"/>
      <c r="L18" s="41">
        <f>IF(ISBLANK('[1]POULE DE 3 '!F44),"",'[1]POULE DE 3 '!F44)</f>
        <v>30</v>
      </c>
      <c r="M18" s="42">
        <f>IF('[1]POULE DE 3 '!R27=0,"",'[1]POULE DE 3 '!R27)</f>
        <v>127</v>
      </c>
      <c r="N18" s="43">
        <f>IF('[1]POULE DE 3 '!S27=0,"",'[1]POULE DE 3 '!S27)</f>
        <v>59</v>
      </c>
      <c r="O18" s="44"/>
      <c r="P18" s="45">
        <f>IF(ISERROR('[1]POULE DE 3 '!T27),"",'[1]POULE DE 3 '!T27)</f>
        <v>2.152542372881356</v>
      </c>
      <c r="Q18" s="46">
        <f>IF(ISERROR('[1]POULE DE 3 '!W27),"",'[1]POULE DE 3 '!W27)</f>
        <v>2</v>
      </c>
      <c r="R18" s="47" t="str">
        <f>IF(ISERROR('[1]POULE DE 3 '!Y27),"",IF(ISBLANK('[1]A RENSEIGNER'!B28),"",IF('[1]POULE DE 3 '!Y27=1,'[1]POULE DE 3 '!Y27&amp;"er",'[1]POULE DE 3 '!Y27&amp;"ème")))</f>
        <v>2ème</v>
      </c>
      <c r="S18" s="48">
        <f>IF(ISERROR('[1]POULE DE 3 '!Z27),"",'[1]POULE DE 3 '!Z27)</f>
        <v>5</v>
      </c>
      <c r="T18" s="48">
        <f>IF(ISBLANK(C18),"",'[1]POULE DE 3 '!AG27)</f>
        <v>1</v>
      </c>
      <c r="U18" s="49">
        <f>IF(ISERROR('[1]POULE DE 3 '!AH27),"",'[1]POULE DE 3 '!AH27)</f>
        <v>6</v>
      </c>
      <c r="V18" s="22"/>
    </row>
    <row r="19" spans="2:22" ht="45" customHeight="1" x14ac:dyDescent="0.3">
      <c r="B19" s="21"/>
      <c r="C19" s="50" t="str">
        <f>'[1]A RENSEIGNER'!C28</f>
        <v>R2</v>
      </c>
      <c r="D19" s="51"/>
      <c r="E19" s="52"/>
      <c r="F19" s="53"/>
      <c r="G19" s="54"/>
      <c r="H19" s="54">
        <f>'[1]POULE DE 3 '!J36</f>
        <v>0</v>
      </c>
      <c r="I19" s="54"/>
      <c r="J19" s="54"/>
      <c r="K19" s="54">
        <f>'[1]POULE DE 3 '!J44</f>
        <v>2</v>
      </c>
      <c r="L19" s="55"/>
      <c r="M19" s="56" t="s">
        <v>10</v>
      </c>
      <c r="N19" s="57"/>
      <c r="O19" s="58" t="s">
        <v>11</v>
      </c>
      <c r="P19" s="59"/>
      <c r="Q19" s="46"/>
      <c r="R19" s="48"/>
      <c r="S19" s="48"/>
      <c r="T19" s="48"/>
      <c r="U19" s="49"/>
      <c r="V19" s="22"/>
    </row>
    <row r="20" spans="2:22" ht="45" customHeight="1" thickBot="1" x14ac:dyDescent="0.35">
      <c r="B20" s="21"/>
      <c r="C20" s="60" t="str">
        <f>'[1]A RENSEIGNER'!D28</f>
        <v>ABASM</v>
      </c>
      <c r="D20" s="61"/>
      <c r="E20" s="62"/>
      <c r="F20" s="63"/>
      <c r="G20" s="64">
        <f>+'[1]POULE DE 3 '!I36</f>
        <v>1.103448275862069</v>
      </c>
      <c r="H20" s="65"/>
      <c r="I20" s="65">
        <f>IF(ISBLANK('[1]POULE DE 3 '!G36),"",'[1]POULE DE 3 '!G36)</f>
        <v>5</v>
      </c>
      <c r="J20" s="64">
        <f>+'[1]POULE DE 3 '!I44</f>
        <v>3.1666666666666665</v>
      </c>
      <c r="K20" s="65"/>
      <c r="L20" s="66">
        <f>IF(ISBLANK('[1]POULE DE 3 '!G44),"",'[1]POULE DE 3 '!G44)</f>
        <v>16</v>
      </c>
      <c r="M20" s="67">
        <f>IF('[1]POULE DE 3 '!U27=0,"",'[1]POULE DE 3 '!U27)</f>
        <v>3.1666666666666665</v>
      </c>
      <c r="N20" s="68"/>
      <c r="O20" s="69">
        <f>IF('[1]POULE DE 3 '!V27=0,"",'[1]POULE DE 3 '!V27)</f>
        <v>16</v>
      </c>
      <c r="P20" s="70"/>
      <c r="Q20" s="71"/>
      <c r="R20" s="72"/>
      <c r="S20" s="72"/>
      <c r="T20" s="72"/>
      <c r="U20" s="73"/>
      <c r="V20" s="22"/>
    </row>
    <row r="21" spans="2:22" ht="60.75" customHeight="1" thickTop="1" thickBot="1" x14ac:dyDescent="0.35">
      <c r="B21" s="21"/>
      <c r="C21" s="23" t="s">
        <v>1</v>
      </c>
      <c r="D21" s="24" t="str">
        <f>D17</f>
        <v>KEREBEL Eric</v>
      </c>
      <c r="E21" s="24"/>
      <c r="F21" s="24"/>
      <c r="G21" s="25" t="str">
        <f>G17</f>
        <v>PIBOURDIN Eric</v>
      </c>
      <c r="H21" s="25"/>
      <c r="I21" s="25"/>
      <c r="J21" s="26" t="str">
        <f>J17</f>
        <v>MA PHUOC Bich</v>
      </c>
      <c r="K21" s="26"/>
      <c r="L21" s="27"/>
      <c r="M21" s="74" t="s">
        <v>2</v>
      </c>
      <c r="N21" s="75" t="s">
        <v>3</v>
      </c>
      <c r="O21" s="76"/>
      <c r="P21" s="77" t="s">
        <v>4</v>
      </c>
      <c r="Q21" s="32" t="s">
        <v>5</v>
      </c>
      <c r="R21" s="33" t="s">
        <v>6</v>
      </c>
      <c r="S21" s="34" t="s">
        <v>12</v>
      </c>
      <c r="T21" s="34" t="s">
        <v>8</v>
      </c>
      <c r="U21" s="35" t="s">
        <v>9</v>
      </c>
      <c r="V21" s="22"/>
    </row>
    <row r="22" spans="2:22" ht="43.95" customHeight="1" thickTop="1" x14ac:dyDescent="0.3">
      <c r="B22" s="21"/>
      <c r="C22" s="78" t="str">
        <f>IF(ISBLANK('[1]A RENSEIGNER'!B29),"",'[1]A RENSEIGNER'!B29)</f>
        <v>PIBOURDIN Eric</v>
      </c>
      <c r="D22" s="79">
        <f>IF(ISBLANK('[1]POULE DE 3 '!E37),"",'[1]POULE DE 3 '!E37)</f>
        <v>100</v>
      </c>
      <c r="E22" s="79"/>
      <c r="F22" s="79">
        <f>IF(ISBLANK('[1]POULE DE 3 '!F37),"",'[1]POULE DE 3 '!F37)</f>
        <v>29</v>
      </c>
      <c r="G22" s="80"/>
      <c r="H22" s="81"/>
      <c r="I22" s="82"/>
      <c r="J22" s="79">
        <f>IF(ISBLANK('[1]POULE DE 3 '!E28),"",'[1]POULE DE 3 '!E28)</f>
        <v>44</v>
      </c>
      <c r="K22" s="79"/>
      <c r="L22" s="83">
        <f>IF(ISBLANK('[1]POULE DE 3 '!F28),"",'[1]POULE DE 3 '!F28)</f>
        <v>30</v>
      </c>
      <c r="M22" s="84">
        <f>IF('[1]POULE DE 3 '!R28=0,"",'[1]POULE DE 3 '!R28)</f>
        <v>144</v>
      </c>
      <c r="N22" s="85">
        <f>IF(ISERROR('[1]POULE DE 3 '!S28),"",'[1]POULE DE 3 '!S28)</f>
        <v>59</v>
      </c>
      <c r="O22" s="86"/>
      <c r="P22" s="87">
        <f>IF(ISERROR('[1]POULE DE 3 '!T28),"",'[1]POULE DE 3 '!T28)</f>
        <v>2.4406779661016951</v>
      </c>
      <c r="Q22" s="88">
        <f>IF(ISERROR('[1]POULE DE 3 '!W28),"",'[1]POULE DE 3 '!W28)</f>
        <v>4</v>
      </c>
      <c r="R22" s="89" t="str">
        <f>IF(ISERROR('[1]POULE DE 3 '!Y28),"",IF(ISBLANK('[1]A RENSEIGNER'!B29),"",IF('[1]POULE DE 3 '!Y28=1,'[1]POULE DE 3 '!Y28&amp;"er",'[1]POULE DE 3 '!Y28&amp;"ème")))</f>
        <v>1er</v>
      </c>
      <c r="S22" s="90">
        <f>IF(ISERROR('[1]POULE DE 3 '!Z28),"",'[1]POULE DE 3 '!Z28)</f>
        <v>8</v>
      </c>
      <c r="T22" s="90">
        <f>+'[1]POULE DE 3 '!AG28</f>
        <v>1</v>
      </c>
      <c r="U22" s="91">
        <f>IF(ISERROR('[1]POULE DE 3 '!AH28),"",'[1]POULE DE 3 '!AH28)</f>
        <v>9</v>
      </c>
      <c r="V22" s="22"/>
    </row>
    <row r="23" spans="2:22" ht="43.95" customHeight="1" x14ac:dyDescent="0.3">
      <c r="B23" s="21"/>
      <c r="C23" s="92" t="str">
        <f>'[1]A RENSEIGNER'!C29</f>
        <v>R2</v>
      </c>
      <c r="D23" s="93"/>
      <c r="E23" s="93">
        <f>'[1]POULE DE 3 '!J37</f>
        <v>2</v>
      </c>
      <c r="F23" s="93"/>
      <c r="G23" s="94"/>
      <c r="H23" s="95"/>
      <c r="I23" s="96"/>
      <c r="J23" s="93"/>
      <c r="K23" s="93">
        <f>'[1]POULE DE 3 '!J28</f>
        <v>2</v>
      </c>
      <c r="L23" s="97"/>
      <c r="M23" s="98" t="s">
        <v>10</v>
      </c>
      <c r="N23" s="99"/>
      <c r="O23" s="100"/>
      <c r="P23" s="101" t="s">
        <v>11</v>
      </c>
      <c r="Q23" s="88"/>
      <c r="R23" s="90"/>
      <c r="S23" s="90"/>
      <c r="T23" s="90"/>
      <c r="U23" s="91"/>
      <c r="V23" s="22"/>
    </row>
    <row r="24" spans="2:22" ht="43.95" customHeight="1" thickBot="1" x14ac:dyDescent="0.35">
      <c r="B24" s="21"/>
      <c r="C24" s="102" t="str">
        <f>'[1]A RENSEIGNER'!D29</f>
        <v>ABMA</v>
      </c>
      <c r="D24" s="103">
        <f>+'[1]POULE DE 3 '!I37</f>
        <v>3.4482758620689653</v>
      </c>
      <c r="E24" s="104"/>
      <c r="F24" s="104">
        <f>IF(ISBLANK('[1]POULE DE 3 '!G37),"",'[1]POULE DE 3 '!G37)</f>
        <v>16</v>
      </c>
      <c r="G24" s="105"/>
      <c r="H24" s="106"/>
      <c r="I24" s="107"/>
      <c r="J24" s="103">
        <f>+'[1]POULE DE 3 '!I28</f>
        <v>1.4666666666666666</v>
      </c>
      <c r="K24" s="104"/>
      <c r="L24" s="108">
        <f>IF(ISBLANK('[1]POULE DE 3 '!G28),"",'[1]POULE DE 3 '!G28)</f>
        <v>11</v>
      </c>
      <c r="M24" s="109">
        <f>IF('[1]POULE DE 3 '!U28=0,"",'[1]POULE DE 3 '!U28)</f>
        <v>3.4482758620689653</v>
      </c>
      <c r="N24" s="110"/>
      <c r="O24" s="111">
        <f>IF('[1]POULE DE 3 '!V28=0,"",'[1]POULE DE 3 '!V28)</f>
        <v>16</v>
      </c>
      <c r="P24" s="112"/>
      <c r="Q24" s="113"/>
      <c r="R24" s="114"/>
      <c r="S24" s="114"/>
      <c r="T24" s="114"/>
      <c r="U24" s="115"/>
      <c r="V24" s="22"/>
    </row>
    <row r="25" spans="2:22" ht="60.75" customHeight="1" thickTop="1" thickBot="1" x14ac:dyDescent="0.35">
      <c r="B25" s="21"/>
      <c r="C25" s="23" t="s">
        <v>1</v>
      </c>
      <c r="D25" s="24" t="str">
        <f>$D$21</f>
        <v>KEREBEL Eric</v>
      </c>
      <c r="E25" s="24"/>
      <c r="F25" s="24"/>
      <c r="G25" s="25" t="str">
        <f>$G$21</f>
        <v>PIBOURDIN Eric</v>
      </c>
      <c r="H25" s="25"/>
      <c r="I25" s="25"/>
      <c r="J25" s="26" t="str">
        <f>$J$21</f>
        <v>MA PHUOC Bich</v>
      </c>
      <c r="K25" s="26"/>
      <c r="L25" s="27"/>
      <c r="M25" s="116" t="s">
        <v>2</v>
      </c>
      <c r="N25" s="117" t="s">
        <v>3</v>
      </c>
      <c r="O25" s="118"/>
      <c r="P25" s="119" t="s">
        <v>4</v>
      </c>
      <c r="Q25" s="32" t="s">
        <v>5</v>
      </c>
      <c r="R25" s="33" t="s">
        <v>6</v>
      </c>
      <c r="S25" s="34" t="s">
        <v>12</v>
      </c>
      <c r="T25" s="34" t="s">
        <v>8</v>
      </c>
      <c r="U25" s="35" t="s">
        <v>9</v>
      </c>
      <c r="V25" s="22"/>
    </row>
    <row r="26" spans="2:22" ht="46.95" customHeight="1" thickTop="1" x14ac:dyDescent="0.3">
      <c r="B26" s="21"/>
      <c r="C26" s="120" t="str">
        <f>IF(ISBLANK('[1]A RENSEIGNER'!B30),"",'[1]A RENSEIGNER'!B30)</f>
        <v>MA PHUOC Bich</v>
      </c>
      <c r="D26" s="121">
        <f>IF(ISBLANK('[1]POULE DE 3 '!E46),"",'[1]POULE DE 3 '!E46)</f>
        <v>75</v>
      </c>
      <c r="E26" s="121"/>
      <c r="F26" s="121">
        <f>+'[1]POULE DE 3 '!F46</f>
        <v>30</v>
      </c>
      <c r="G26" s="121">
        <f>IF(ISBLANK('[1]POULE DE 3 '!E29),"",'[1]POULE DE 3 '!E29)</f>
        <v>31</v>
      </c>
      <c r="H26" s="121"/>
      <c r="I26" s="121">
        <f>+'[1]POULE DE 3 '!F29</f>
        <v>30</v>
      </c>
      <c r="J26" s="122"/>
      <c r="K26" s="123"/>
      <c r="L26" s="124"/>
      <c r="M26" s="125">
        <f>IF('[1]POULE DE 3 '!R29=0,"",'[1]POULE DE 3 '!R29)</f>
        <v>106</v>
      </c>
      <c r="N26" s="126">
        <f>IF(ISERROR('[1]POULE DE 3 '!S29),"",'[1]POULE DE 3 '!S29)</f>
        <v>60</v>
      </c>
      <c r="O26" s="127"/>
      <c r="P26" s="128">
        <f>IF(ISERROR('[1]POULE DE 3 '!T29),"",'[1]POULE DE 3 '!T29)</f>
        <v>1.7666666666666666</v>
      </c>
      <c r="Q26" s="129">
        <f>IF(ISERROR('[1]POULE DE 3 '!W29),"",'[1]POULE DE 3 '!W29)</f>
        <v>0</v>
      </c>
      <c r="R26" s="130" t="str">
        <f>IF(ISERROR('[1]POULE DE 3 '!Y29),"",IF(ISBLANK('[1]A RENSEIGNER'!B30),"",IF('[1]POULE DE 3 '!Y29=1,'[1]POULE DE 3 '!Y29&amp;"er",'[1]POULE DE 3 '!Y29&amp;"ème")))</f>
        <v>3ème</v>
      </c>
      <c r="S26" s="131">
        <f>IF(ISERROR('[1]POULE DE 3 '!Z29),"",'[1]POULE DE 3 '!Z29)</f>
        <v>3</v>
      </c>
      <c r="T26" s="131">
        <f>+'[1]POULE DE 3 '!AG29</f>
        <v>0</v>
      </c>
      <c r="U26" s="132">
        <f>IF(ISERROR('[1]POULE DE 3 '!AH29),"",'[1]POULE DE 3 '!AH29)</f>
        <v>3</v>
      </c>
      <c r="V26" s="22"/>
    </row>
    <row r="27" spans="2:22" ht="46.95" customHeight="1" x14ac:dyDescent="0.3">
      <c r="B27" s="21"/>
      <c r="C27" s="133" t="str">
        <f>'[1]A RENSEIGNER'!C30</f>
        <v>R2</v>
      </c>
      <c r="D27" s="134"/>
      <c r="E27" s="134">
        <f>'[1]POULE DE 3 '!J46</f>
        <v>0</v>
      </c>
      <c r="F27" s="134"/>
      <c r="G27" s="134"/>
      <c r="H27" s="134">
        <f>'[1]POULE DE 3 '!J29</f>
        <v>0</v>
      </c>
      <c r="I27" s="134"/>
      <c r="J27" s="135"/>
      <c r="K27" s="136"/>
      <c r="L27" s="137"/>
      <c r="M27" s="138" t="s">
        <v>10</v>
      </c>
      <c r="N27" s="139"/>
      <c r="O27" s="140" t="s">
        <v>11</v>
      </c>
      <c r="P27" s="141"/>
      <c r="Q27" s="129"/>
      <c r="R27" s="131"/>
      <c r="S27" s="131"/>
      <c r="T27" s="131"/>
      <c r="U27" s="132"/>
      <c r="V27" s="22"/>
    </row>
    <row r="28" spans="2:22" ht="46.95" customHeight="1" thickBot="1" x14ac:dyDescent="0.35">
      <c r="B28" s="21"/>
      <c r="C28" s="142" t="str">
        <f>'[1]A RENSEIGNER'!D30</f>
        <v>ABMA</v>
      </c>
      <c r="D28" s="143">
        <f>+'[1]POULE DE 3 '!I46</f>
        <v>2.5</v>
      </c>
      <c r="E28" s="144"/>
      <c r="F28" s="144">
        <f>IF(ISBLANK('[1]POULE DE 3 '!G46),"",'[1]POULE DE 3 '!G46)</f>
        <v>12</v>
      </c>
      <c r="G28" s="143">
        <f>+'[1]POULE DE 3 '!I29</f>
        <v>1.0333333333333334</v>
      </c>
      <c r="H28" s="144"/>
      <c r="I28" s="144">
        <f>IF(ISBLANK('[1]POULE DE 3 '!G29),"",'[1]POULE DE 3 '!G29)</f>
        <v>13</v>
      </c>
      <c r="J28" s="145"/>
      <c r="K28" s="146"/>
      <c r="L28" s="147"/>
      <c r="M28" s="148" t="str">
        <f>IF('[1]POULE DE 3 '!U29=0,"",'[1]POULE DE 3 '!U29)</f>
        <v/>
      </c>
      <c r="N28" s="149"/>
      <c r="O28" s="150">
        <f>IF('[1]POULE DE 3 '!V29=0,"",'[1]POULE DE 3 '!V29)</f>
        <v>13</v>
      </c>
      <c r="P28" s="151"/>
      <c r="Q28" s="152"/>
      <c r="R28" s="153"/>
      <c r="S28" s="153"/>
      <c r="T28" s="153"/>
      <c r="U28" s="154"/>
      <c r="V28" s="22"/>
    </row>
    <row r="29" spans="2:22" ht="16.2" thickTop="1" x14ac:dyDescent="0.3">
      <c r="B29" s="21"/>
      <c r="C29" s="2"/>
      <c r="D29" s="3"/>
      <c r="E29" s="3"/>
      <c r="F29" s="3"/>
      <c r="G29" s="3"/>
      <c r="H29" s="3"/>
      <c r="I29" s="3"/>
      <c r="J29" s="3"/>
      <c r="K29" s="3"/>
      <c r="L29" s="3"/>
      <c r="M29" s="2"/>
      <c r="N29" s="2"/>
      <c r="O29" s="2"/>
      <c r="P29" s="1"/>
      <c r="Q29" s="1"/>
      <c r="R29" s="1"/>
      <c r="S29" s="1"/>
      <c r="T29" s="1"/>
      <c r="U29" s="1"/>
      <c r="V29" s="22"/>
    </row>
    <row r="30" spans="2:22" ht="16.2" thickBot="1" x14ac:dyDescent="0.35">
      <c r="B30" s="155"/>
      <c r="C30" s="156"/>
      <c r="D30" s="157"/>
      <c r="E30" s="157"/>
      <c r="F30" s="157"/>
      <c r="G30" s="157"/>
      <c r="H30" s="157"/>
      <c r="I30" s="157"/>
      <c r="J30" s="157"/>
      <c r="K30" s="157"/>
      <c r="L30" s="157"/>
      <c r="M30" s="156"/>
      <c r="N30" s="156"/>
      <c r="O30" s="156"/>
      <c r="P30" s="158"/>
      <c r="Q30" s="158"/>
      <c r="R30" s="158"/>
      <c r="S30" s="158"/>
      <c r="T30" s="158"/>
      <c r="U30" s="158"/>
      <c r="V30" s="159"/>
    </row>
    <row r="31" spans="2:22" ht="16.2" thickTop="1" x14ac:dyDescent="0.3"/>
  </sheetData>
  <sheetProtection algorithmName="SHA-512" hashValue="PKyzEL+67K6BLdbnZAHkbFl/LLaXE8WNNXX4b56ztrAOfyw+dTiOFzMHt+1D2YPV/wes72wOE8/nEvwCKSfSLg==" saltValue="ykD5RihNQ78uRK2FWEPsqg==" spinCount="100000"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33" priority="6" operator="equal">
      <formula>0</formula>
    </cfRule>
    <cfRule type="cellIs" dxfId="32" priority="7" operator="equal">
      <formula>2</formula>
    </cfRule>
    <cfRule type="cellIs" dxfId="31" priority="8" operator="equal">
      <formula>1</formula>
    </cfRule>
  </conditionalFormatting>
  <conditionalFormatting sqref="H19 K19 K23 E23 E27 H27">
    <cfRule type="containsErrors" dxfId="30" priority="5">
      <formula>ISERROR(E19)</formula>
    </cfRule>
  </conditionalFormatting>
  <conditionalFormatting sqref="C18">
    <cfRule type="expression" dxfId="29" priority="4">
      <formula>$R$18="1er"</formula>
    </cfRule>
  </conditionalFormatting>
  <conditionalFormatting sqref="R22:R24 R18:R20 R26:R28">
    <cfRule type="containsText" dxfId="28" priority="3" operator="containsText" text="1er">
      <formula>NOT(ISERROR(SEARCH("1er",R18)))</formula>
    </cfRule>
  </conditionalFormatting>
  <conditionalFormatting sqref="C22">
    <cfRule type="expression" dxfId="27" priority="2">
      <formula>$R$22="1er"</formula>
    </cfRule>
  </conditionalFormatting>
  <conditionalFormatting sqref="C26">
    <cfRule type="expression" dxfId="26"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Rank</vt:lpstr>
      <vt:lpstr>RESULTATS  POULE DE  3 (2)</vt:lpstr>
      <vt:lpstr>RESULTATS POULE DE 2 (2)</vt:lpstr>
      <vt:lpstr>RESULTATS POULE DE 2</vt:lpstr>
      <vt:lpstr>RESULTATS  POULE DE  3</vt:lpstr>
      <vt:lpstr>NomPrenLicenCateg</vt:lpstr>
      <vt:lpstr>Rank!Zone_d_impression</vt:lpstr>
      <vt:lpstr>'RESULTATS  POULE DE  3'!Zone_d_impression</vt:lpstr>
      <vt:lpstr>'RESULTATS  POULE DE  3 (2)'!Zone_d_impression</vt:lpstr>
      <vt:lpstr>'RESULTATS POULE DE 2'!Zone_d_impression</vt:lpstr>
      <vt:lpstr>'RESULTATS POULE DE 2 (2)'!Zone_d_impression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abasm</dc:creator>
  <cp:lastModifiedBy>abasm</cp:lastModifiedBy>
  <dcterms:created xsi:type="dcterms:W3CDTF">2022-11-20T14:45:47Z</dcterms:created>
  <dcterms:modified xsi:type="dcterms:W3CDTF">2022-11-21T15:51:05Z</dcterms:modified>
</cp:coreProperties>
</file>