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basm\Desktop\saison 22.23\TOURNOIS\Bande N3\T1 LIVRY\"/>
    </mc:Choice>
  </mc:AlternateContent>
  <xr:revisionPtr revIDLastSave="0" documentId="13_ncr:1_{20D63450-4561-49FD-A6BC-567B7E6DEBB5}" xr6:coauthVersionLast="47" xr6:coauthVersionMax="47" xr10:uidLastSave="{00000000-0000-0000-0000-000000000000}"/>
  <bookViews>
    <workbookView xWindow="-108" yWindow="-108" windowWidth="20376" windowHeight="12216" activeTab="1" xr2:uid="{8BB651F2-D2BC-497A-823D-F68F14CF4045}"/>
  </bookViews>
  <sheets>
    <sheet name="Rank" sheetId="3" r:id="rId1"/>
    <sheet name="RESULTATS POULE DE 2" sheetId="2" r:id="rId2"/>
  </sheets>
  <externalReferences>
    <externalReference r:id="rId3"/>
    <externalReference r:id="rId4"/>
    <externalReference r:id="rId5"/>
    <externalReference r:id="rId6"/>
  </externalReferences>
  <definedNames>
    <definedName name="avancement">[2]DONNEES!$F$2:$F$5</definedName>
    <definedName name="BD_JOUEURS_CATEGORIES">[1]BD_JOUEURS_CLUB_CATEGORIES!$A$2:$G$91</definedName>
    <definedName name="CATE_COR">'[1]POULE DE 3 '!$AC$236:$AD$240</definedName>
    <definedName name="CLUBS">[2]DONNEES!#REF!</definedName>
    <definedName name="CoordonnéesClubs">[2]DONNEES!#REF!</definedName>
    <definedName name="Distrib" localSheetId="0">#REF!</definedName>
    <definedName name="Distrib">#REF!</definedName>
    <definedName name="Eff_Particip" localSheetId="0">#REF!,#REF!</definedName>
    <definedName name="Eff_Particip">[2]INSCRITS_POULES!$E$6,[2]INSCRITS_POULES!$AQ$9:$AQ$79</definedName>
    <definedName name="Inscrip" localSheetId="0">#REF!</definedName>
    <definedName name="Inscrip">#REF!</definedName>
    <definedName name="ModeJeu_col">'[1]A RENSEIGNER'!$B$183:$C$186</definedName>
    <definedName name="NomLicenceClub">[2]DONNEES!$A$2:$C$126</definedName>
    <definedName name="NomPrenLicenCateg">Rank!$C$7:$G$17</definedName>
    <definedName name="Noms">[1]BD_JOUEURS_CLUB_CATEGORIES!$A$4:$A$93</definedName>
    <definedName name="tab_corresp_ID_cate">[1]BD_JOUEURS_CLUB_CATEGORIES!$D$4:$G$91</definedName>
    <definedName name="tabdistance">[1]categories!$A$4:$E$24</definedName>
    <definedName name="tablemoy">[1]categories!$G$4:$K$24</definedName>
    <definedName name="_xlnm.Print_Area" localSheetId="0">Rank!$A$6:$AF$20</definedName>
    <definedName name="_xlnm.Print_Area" localSheetId="1">'RESULTATS POULE DE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37" i="3" l="1"/>
  <c r="AE37" i="3"/>
  <c r="AD37" i="3"/>
  <c r="AC37" i="3"/>
  <c r="AB37" i="3"/>
  <c r="V37" i="3"/>
  <c r="P37" i="3"/>
  <c r="F37" i="3"/>
  <c r="AF36" i="3"/>
  <c r="AE36" i="3"/>
  <c r="AD36" i="3"/>
  <c r="AC36" i="3"/>
  <c r="AB36" i="3"/>
  <c r="V36" i="3"/>
  <c r="P36" i="3"/>
  <c r="F36" i="3"/>
  <c r="AF35" i="3"/>
  <c r="AE35" i="3"/>
  <c r="AD35" i="3"/>
  <c r="AC35" i="3"/>
  <c r="AB35" i="3"/>
  <c r="V35" i="3"/>
  <c r="P35" i="3"/>
  <c r="F35" i="3"/>
  <c r="AF34" i="3"/>
  <c r="AE34" i="3"/>
  <c r="AD34" i="3"/>
  <c r="AC34" i="3"/>
  <c r="AB34" i="3"/>
  <c r="V34" i="3"/>
  <c r="P34" i="3"/>
  <c r="F34" i="3"/>
  <c r="AF33" i="3"/>
  <c r="AE33" i="3"/>
  <c r="AD33" i="3"/>
  <c r="AC33" i="3"/>
  <c r="AB33" i="3"/>
  <c r="V33" i="3"/>
  <c r="P33" i="3"/>
  <c r="F33" i="3"/>
  <c r="AF32" i="3"/>
  <c r="AE32" i="3"/>
  <c r="AD32" i="3"/>
  <c r="AC32" i="3"/>
  <c r="AB32" i="3"/>
  <c r="V32" i="3"/>
  <c r="P32" i="3"/>
  <c r="F32" i="3"/>
  <c r="AF31" i="3"/>
  <c r="AE31" i="3"/>
  <c r="AD31" i="3"/>
  <c r="AC31" i="3"/>
  <c r="AB31" i="3"/>
  <c r="V31" i="3"/>
  <c r="P31" i="3"/>
  <c r="F31" i="3"/>
  <c r="AF30" i="3"/>
  <c r="AE30" i="3"/>
  <c r="AD30" i="3"/>
  <c r="AC30" i="3"/>
  <c r="AB30" i="3"/>
  <c r="V30" i="3"/>
  <c r="P30" i="3"/>
  <c r="F30" i="3"/>
  <c r="AF29" i="3"/>
  <c r="AE29" i="3"/>
  <c r="AD29" i="3"/>
  <c r="AC29" i="3"/>
  <c r="AB29" i="3"/>
  <c r="V29" i="3"/>
  <c r="P29" i="3"/>
  <c r="F29" i="3"/>
  <c r="AF28" i="3"/>
  <c r="AE28" i="3"/>
  <c r="AD28" i="3"/>
  <c r="AC28" i="3"/>
  <c r="AB28" i="3"/>
  <c r="V28" i="3"/>
  <c r="P28" i="3"/>
  <c r="F28" i="3"/>
  <c r="AF27" i="3"/>
  <c r="AE27" i="3"/>
  <c r="AD27" i="3"/>
  <c r="AC27" i="3"/>
  <c r="AB27" i="3"/>
  <c r="V27" i="3"/>
  <c r="P27" i="3"/>
  <c r="F27" i="3"/>
  <c r="AF26" i="3"/>
  <c r="AE26" i="3"/>
  <c r="AD26" i="3"/>
  <c r="AC26" i="3"/>
  <c r="AB26" i="3"/>
  <c r="V26" i="3"/>
  <c r="P26" i="3"/>
  <c r="F26" i="3"/>
  <c r="AF25" i="3"/>
  <c r="AE25" i="3"/>
  <c r="AD25" i="3"/>
  <c r="AC25" i="3"/>
  <c r="AB25" i="3"/>
  <c r="V25" i="3"/>
  <c r="P25" i="3"/>
  <c r="F25" i="3"/>
  <c r="AF24" i="3"/>
  <c r="AE24" i="3"/>
  <c r="AD24" i="3"/>
  <c r="AC24" i="3"/>
  <c r="AB24" i="3"/>
  <c r="V24" i="3"/>
  <c r="P24" i="3"/>
  <c r="F24" i="3"/>
  <c r="AF23" i="3"/>
  <c r="AE23" i="3"/>
  <c r="AD23" i="3"/>
  <c r="AC23" i="3"/>
  <c r="AB23" i="3"/>
  <c r="V23" i="3"/>
  <c r="P23" i="3"/>
  <c r="F23" i="3"/>
  <c r="AF22" i="3"/>
  <c r="AE22" i="3"/>
  <c r="AD22" i="3"/>
  <c r="AC22" i="3"/>
  <c r="AB22" i="3"/>
  <c r="V22" i="3"/>
  <c r="P22" i="3"/>
  <c r="F22" i="3"/>
  <c r="AF21" i="3"/>
  <c r="AE21" i="3"/>
  <c r="AD21" i="3"/>
  <c r="AC21" i="3"/>
  <c r="AB21" i="3"/>
  <c r="V21" i="3"/>
  <c r="P21" i="3"/>
  <c r="F21" i="3"/>
  <c r="AF20" i="3"/>
  <c r="AE20" i="3"/>
  <c r="AD20" i="3"/>
  <c r="AC20" i="3"/>
  <c r="AB20" i="3"/>
  <c r="V20" i="3"/>
  <c r="P20" i="3"/>
  <c r="F20" i="3"/>
  <c r="AF19" i="3"/>
  <c r="AE19" i="3"/>
  <c r="AD19" i="3"/>
  <c r="AC19" i="3"/>
  <c r="AB19" i="3"/>
  <c r="V19" i="3"/>
  <c r="P19" i="3"/>
  <c r="F19" i="3"/>
  <c r="AF18" i="3"/>
  <c r="AE18" i="3"/>
  <c r="AD18" i="3"/>
  <c r="AC18" i="3"/>
  <c r="AB18" i="3"/>
  <c r="V18" i="3"/>
  <c r="P18" i="3"/>
  <c r="F18" i="3"/>
  <c r="AF17" i="3"/>
  <c r="AE17" i="3"/>
  <c r="AD17" i="3"/>
  <c r="AC17" i="3"/>
  <c r="AB17" i="3"/>
  <c r="V17" i="3"/>
  <c r="P17" i="3"/>
  <c r="F17" i="3"/>
  <c r="AF16" i="3"/>
  <c r="AE16" i="3"/>
  <c r="AD16" i="3"/>
  <c r="AC16" i="3"/>
  <c r="AB16" i="3"/>
  <c r="V16" i="3"/>
  <c r="P16" i="3"/>
  <c r="F16" i="3"/>
  <c r="AF15" i="3"/>
  <c r="AE15" i="3"/>
  <c r="AD15" i="3"/>
  <c r="AC15" i="3"/>
  <c r="AB15" i="3"/>
  <c r="V15" i="3"/>
  <c r="P15" i="3"/>
  <c r="F15" i="3"/>
  <c r="AF14" i="3"/>
  <c r="AE14" i="3"/>
  <c r="AD14" i="3"/>
  <c r="AC14" i="3"/>
  <c r="AB14" i="3"/>
  <c r="V14" i="3"/>
  <c r="P14" i="3"/>
  <c r="F14" i="3"/>
  <c r="AF13" i="3"/>
  <c r="AE13" i="3"/>
  <c r="AD13" i="3"/>
  <c r="AC13" i="3"/>
  <c r="AB13" i="3"/>
  <c r="V13" i="3"/>
  <c r="P13" i="3"/>
  <c r="F13" i="3"/>
  <c r="AF12" i="3"/>
  <c r="AE12" i="3"/>
  <c r="AD12" i="3"/>
  <c r="AC12" i="3"/>
  <c r="AB12" i="3"/>
  <c r="V12" i="3"/>
  <c r="P12" i="3"/>
  <c r="F12" i="3"/>
  <c r="AF11" i="3"/>
  <c r="AE11" i="3"/>
  <c r="AD11" i="3"/>
  <c r="AC11" i="3"/>
  <c r="AB11" i="3"/>
  <c r="V11" i="3"/>
  <c r="P11" i="3"/>
  <c r="F11" i="3"/>
  <c r="AF10" i="3"/>
  <c r="AE10" i="3"/>
  <c r="AD10" i="3"/>
  <c r="AC10" i="3"/>
  <c r="AB10" i="3"/>
  <c r="V10" i="3"/>
  <c r="P10" i="3"/>
  <c r="F10" i="3"/>
  <c r="AF9" i="3"/>
  <c r="AE9" i="3"/>
  <c r="AD9" i="3"/>
  <c r="AC9" i="3"/>
  <c r="AB9" i="3"/>
  <c r="V9" i="3"/>
  <c r="P9" i="3"/>
  <c r="F9" i="3"/>
  <c r="AF8" i="3"/>
  <c r="AE8" i="3"/>
  <c r="AD8" i="3"/>
  <c r="AC8" i="3"/>
  <c r="AB8" i="3"/>
  <c r="V8" i="3"/>
  <c r="P8" i="3"/>
  <c r="F8" i="3"/>
  <c r="AF7" i="3"/>
  <c r="AE7" i="3"/>
  <c r="AD7" i="3"/>
  <c r="AC7" i="3"/>
  <c r="AB7" i="3"/>
  <c r="V7" i="3"/>
  <c r="P7" i="3"/>
  <c r="F7" i="3"/>
  <c r="O24" i="2"/>
  <c r="M24" i="2"/>
  <c r="L24" i="2"/>
  <c r="J24" i="2"/>
  <c r="F24" i="2"/>
  <c r="D24" i="2"/>
  <c r="C24" i="2"/>
  <c r="K23" i="2"/>
  <c r="E23" i="2"/>
  <c r="C23" i="2"/>
  <c r="U22" i="2"/>
  <c r="T22" i="2"/>
  <c r="S22" i="2"/>
  <c r="R22" i="2"/>
  <c r="Q22" i="2"/>
  <c r="P22" i="2"/>
  <c r="N22" i="2"/>
  <c r="M22" i="2"/>
  <c r="L22" i="2"/>
  <c r="J22" i="2"/>
  <c r="F22" i="2"/>
  <c r="D22" i="2"/>
  <c r="C22" i="2"/>
  <c r="G21" i="2"/>
  <c r="O20" i="2"/>
  <c r="M20" i="2"/>
  <c r="L20" i="2"/>
  <c r="J20" i="2"/>
  <c r="I20" i="2"/>
  <c r="G20" i="2"/>
  <c r="C20" i="2"/>
  <c r="K19" i="2"/>
  <c r="H19" i="2"/>
  <c r="C19" i="2"/>
  <c r="U18" i="2"/>
  <c r="S18" i="2"/>
  <c r="R18" i="2"/>
  <c r="Q18" i="2"/>
  <c r="P18" i="2"/>
  <c r="N18" i="2"/>
  <c r="M18" i="2"/>
  <c r="L18" i="2"/>
  <c r="J18" i="2"/>
  <c r="I18" i="2"/>
  <c r="G18" i="2"/>
  <c r="C18" i="2"/>
  <c r="D21" i="2" s="1"/>
  <c r="J17" i="2"/>
  <c r="G17" i="2"/>
  <c r="C13" i="2"/>
  <c r="C11" i="2"/>
  <c r="C9" i="2"/>
  <c r="C7" i="2"/>
  <c r="C5" i="2"/>
  <c r="C3" i="2"/>
  <c r="D17" i="2" l="1"/>
  <c r="J21" i="2"/>
  <c r="T18" i="2"/>
</calcChain>
</file>

<file path=xl/sharedStrings.xml><?xml version="1.0" encoding="utf-8"?>
<sst xmlns="http://schemas.openxmlformats.org/spreadsheetml/2006/main" count="122" uniqueCount="81">
  <si>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</si>
  <si>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</si>
  <si>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</si>
  <si>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</si>
  <si>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</si>
  <si>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</si>
  <si>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</si>
  <si>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</si>
  <si>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</si>
  <si>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</si>
  <si>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</si>
  <si>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</si>
  <si>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</si>
  <si>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</si>
  <si>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2022 / 2023</t>
  </si>
  <si>
    <t>BANDE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</si>
  <si>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</si>
  <si>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</si>
  <si>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</si>
  <si>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</si>
  <si>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</si>
  <si>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</si>
  <si>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</si>
  <si>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</si>
  <si>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</si>
  <si>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</si>
  <si>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</si>
  <si>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</si>
  <si>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</si>
  <si>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</si>
  <si>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</si>
  <si>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</si>
  <si>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</si>
  <si>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</si>
  <si>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</si>
  <si>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</si>
  <si>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</si>
  <si>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</si>
  <si>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</si>
  <si>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</si>
  <si>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PEYROLE PHILIPPE</t>
  </si>
  <si>
    <t>PEYROLE</t>
  </si>
  <si>
    <t>PHILIPPE</t>
  </si>
  <si>
    <t>LIVRY</t>
  </si>
  <si>
    <t>N3</t>
  </si>
  <si>
    <t>WEILL DENIS</t>
  </si>
  <si>
    <t>WEILL</t>
  </si>
  <si>
    <t>DENIS</t>
  </si>
  <si>
    <t>ABASM</t>
  </si>
  <si>
    <t>R1</t>
  </si>
  <si>
    <t/>
  </si>
  <si>
    <t>JARRETY DIDIER</t>
  </si>
  <si>
    <t>JARRETY</t>
  </si>
  <si>
    <t>DIDIER</t>
  </si>
  <si>
    <t>FINALISTE</t>
  </si>
  <si>
    <t>THIERRY JEAN MICHEL</t>
  </si>
  <si>
    <t>THIERRY</t>
  </si>
  <si>
    <t>JEAN MICHEL</t>
  </si>
  <si>
    <t>ABMA</t>
  </si>
  <si>
    <t>FAVERO ALAIN</t>
  </si>
  <si>
    <t>FAVERO</t>
  </si>
  <si>
    <t>ALAIN</t>
  </si>
  <si>
    <t>ARGIS MICKAEL</t>
  </si>
  <si>
    <t>ARGIS</t>
  </si>
  <si>
    <t>MICKAEL</t>
  </si>
  <si>
    <t>GUREWAN SURESH</t>
  </si>
  <si>
    <t>GUREWAN</t>
  </si>
  <si>
    <t>SURESH</t>
  </si>
  <si>
    <t>BEAUCHER ALAIN</t>
  </si>
  <si>
    <t>BEAUCHER</t>
  </si>
  <si>
    <t>MOLET CLAUDE</t>
  </si>
  <si>
    <t>MOLET</t>
  </si>
  <si>
    <t>CLAUDE</t>
  </si>
  <si>
    <t>SIMON CLAUDE</t>
  </si>
  <si>
    <t>SIMON</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</si>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</sst>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1"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s>
  <borders count="4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3" fillId="0" borderId="0"/>
  </cellStyleXfs>
  <cellXfs count="200">
    <xf numFmtId="0" fontId="0" fillId="0" borderId="0" xfId="0"/>
    <xf numFmtId="0" fontId="1" fillId="0" borderId="0" xfId="1" applyProtection="1">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8" xfId="1" applyFont="1" applyFill="1" applyBorder="1" applyAlignment="1" applyProtection="1">
      <alignment horizontal="center" vertical="center" wrapText="1"/>
      <protection hidden="1"/>
    </xf>
    <xf numFmtId="0" fontId="6" fillId="3" borderId="9" xfId="1" applyFont="1" applyFill="1" applyBorder="1" applyAlignment="1" applyProtection="1">
      <alignment horizontal="center" vertical="center" wrapText="1"/>
      <protection hidden="1"/>
    </xf>
    <xf numFmtId="0" fontId="6" fillId="3" borderId="10" xfId="1" applyFont="1" applyFill="1" applyBorder="1" applyAlignment="1" applyProtection="1">
      <alignment horizontal="center" vertical="center" wrapText="1"/>
      <protection hidden="1"/>
    </xf>
    <xf numFmtId="0" fontId="7" fillId="2" borderId="6" xfId="1" applyFont="1" applyFill="1" applyBorder="1" applyAlignment="1" applyProtection="1">
      <alignment horizontal="center" vertical="center" wrapText="1"/>
      <protection hidden="1"/>
    </xf>
    <xf numFmtId="0" fontId="8" fillId="2" borderId="11" xfId="1" applyFont="1" applyFill="1" applyBorder="1" applyAlignment="1" applyProtection="1">
      <alignment horizontal="center" vertical="center" wrapText="1"/>
      <protection hidden="1"/>
    </xf>
    <xf numFmtId="0" fontId="8" fillId="2" borderId="12" xfId="1" applyFont="1" applyFill="1" applyBorder="1" applyAlignment="1" applyProtection="1">
      <alignment horizontal="center" vertical="center" wrapText="1"/>
      <protection hidden="1"/>
    </xf>
    <xf numFmtId="0" fontId="8" fillId="2" borderId="13" xfId="1" applyFont="1" applyFill="1" applyBorder="1" applyAlignment="1" applyProtection="1">
      <alignment horizontal="center" vertical="center" wrapText="1"/>
      <protection hidden="1"/>
    </xf>
    <xf numFmtId="0" fontId="1" fillId="0" borderId="14" xfId="1" applyBorder="1" applyAlignment="1" applyProtection="1">
      <alignment horizontal="center" vertical="center" wrapText="1"/>
      <protection hidden="1"/>
    </xf>
    <xf numFmtId="0" fontId="1" fillId="0" borderId="15" xfId="1" applyBorder="1" applyAlignment="1" applyProtection="1">
      <alignment horizontal="center" vertical="center"/>
      <protection hidden="1"/>
    </xf>
    <xf numFmtId="0" fontId="1" fillId="0" borderId="15" xfId="1" applyBorder="1" applyAlignment="1" applyProtection="1">
      <alignment horizontal="center" vertical="center" wrapText="1"/>
      <protection hidden="1"/>
    </xf>
    <xf numFmtId="0" fontId="1" fillId="0" borderId="16" xfId="1" applyBorder="1" applyAlignment="1" applyProtection="1">
      <alignment horizontal="center" vertical="center" wrapText="1"/>
      <protection hidden="1"/>
    </xf>
    <xf numFmtId="0" fontId="9" fillId="2" borderId="14" xfId="1" applyFont="1" applyFill="1" applyBorder="1" applyAlignment="1" applyProtection="1">
      <alignment horizontal="center" vertical="center"/>
      <protection hidden="1"/>
    </xf>
    <xf numFmtId="0" fontId="2" fillId="2" borderId="11"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0" fontId="10" fillId="2" borderId="17" xfId="1" applyFont="1" applyFill="1" applyBorder="1" applyAlignment="1" applyProtection="1">
      <alignment horizontal="center" vertical="center"/>
      <protection hidden="1"/>
    </xf>
    <xf numFmtId="0" fontId="2" fillId="2" borderId="18"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165" fontId="2" fillId="2" borderId="20" xfId="1" applyNumberFormat="1" applyFont="1" applyFill="1" applyBorder="1" applyAlignment="1" applyProtection="1">
      <alignment horizontal="center" vertical="center"/>
      <protection hidden="1"/>
    </xf>
    <xf numFmtId="0" fontId="11" fillId="2" borderId="21" xfId="1" applyFont="1" applyFill="1" applyBorder="1" applyAlignment="1" applyProtection="1">
      <alignment horizontal="center" vertical="center"/>
      <protection hidden="1"/>
    </xf>
    <xf numFmtId="1" fontId="11" fillId="2" borderId="22" xfId="1" applyNumberFormat="1" applyFont="1" applyFill="1" applyBorder="1" applyAlignment="1" applyProtection="1">
      <alignment horizontal="center" vertical="center"/>
      <protection hidden="1"/>
    </xf>
    <xf numFmtId="0" fontId="11" fillId="2" borderId="22" xfId="1" applyFont="1" applyFill="1" applyBorder="1" applyAlignment="1" applyProtection="1">
      <alignment horizontal="center" vertical="center"/>
      <protection hidden="1"/>
    </xf>
    <xf numFmtId="0" fontId="11" fillId="2" borderId="23" xfId="1" applyFont="1" applyFill="1" applyBorder="1" applyAlignment="1" applyProtection="1">
      <alignment horizontal="center" vertical="center"/>
      <protection hidden="1"/>
    </xf>
    <xf numFmtId="0" fontId="9" fillId="2" borderId="21" xfId="1" applyFont="1" applyFill="1" applyBorder="1" applyAlignment="1" applyProtection="1">
      <alignment horizontal="center" vertical="center"/>
      <protection hidden="1"/>
    </xf>
    <xf numFmtId="0" fontId="2" fillId="2" borderId="24"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5" xfId="1" applyFont="1" applyFill="1" applyBorder="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23"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8" fillId="2" borderId="27" xfId="1" applyFont="1" applyFill="1" applyBorder="1" applyAlignment="1" applyProtection="1">
      <alignment horizontal="center" vertical="center"/>
      <protection hidden="1"/>
    </xf>
    <xf numFmtId="0" fontId="8" fillId="2" borderId="28" xfId="1" applyFont="1" applyFill="1" applyBorder="1" applyAlignment="1" applyProtection="1">
      <alignment horizontal="center" vertical="center"/>
      <protection hidden="1"/>
    </xf>
    <xf numFmtId="0" fontId="8" fillId="2" borderId="29" xfId="1" applyFont="1" applyFill="1" applyBorder="1" applyAlignment="1" applyProtection="1">
      <alignment horizontal="center" vertical="center"/>
      <protection hidden="1"/>
    </xf>
    <xf numFmtId="0" fontId="9" fillId="2" borderId="30" xfId="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0" fontId="2" fillId="2" borderId="33" xfId="1" applyFont="1" applyFill="1" applyBorder="1" applyAlignment="1" applyProtection="1">
      <alignment horizontal="center" vertical="center"/>
      <protection hidden="1"/>
    </xf>
    <xf numFmtId="165" fontId="2" fillId="2" borderId="34" xfId="1" applyNumberFormat="1" applyFont="1" applyFill="1" applyBorder="1" applyAlignment="1" applyProtection="1">
      <alignment horizontal="center" vertical="center"/>
      <protection hidden="1"/>
    </xf>
    <xf numFmtId="0" fontId="2" fillId="2" borderId="34" xfId="1" applyFont="1" applyFill="1" applyBorder="1" applyAlignment="1" applyProtection="1">
      <alignment horizontal="center" vertical="center"/>
      <protection hidden="1"/>
    </xf>
    <xf numFmtId="0" fontId="2" fillId="2" borderId="35" xfId="1" applyFont="1" applyFill="1" applyBorder="1" applyAlignment="1" applyProtection="1">
      <alignment horizontal="center" vertical="center"/>
      <protection hidden="1"/>
    </xf>
    <xf numFmtId="165" fontId="2" fillId="2" borderId="36" xfId="1" applyNumberFormat="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 fontId="2" fillId="2" borderId="31" xfId="1" applyNumberFormat="1" applyFont="1" applyFill="1" applyBorder="1" applyAlignment="1" applyProtection="1">
      <alignment horizontal="center" vertical="center"/>
      <protection hidden="1"/>
    </xf>
    <xf numFmtId="1" fontId="2" fillId="2" borderId="37" xfId="1" applyNumberFormat="1" applyFont="1" applyFill="1" applyBorder="1" applyAlignment="1" applyProtection="1">
      <alignment horizontal="center" vertical="center"/>
      <protection hidden="1"/>
    </xf>
    <xf numFmtId="0" fontId="11" fillId="2" borderId="30" xfId="1" applyFont="1" applyFill="1" applyBorder="1" applyAlignment="1" applyProtection="1">
      <alignment horizontal="center" vertical="center"/>
      <protection hidden="1"/>
    </xf>
    <xf numFmtId="0" fontId="11" fillId="2" borderId="34" xfId="1" applyFont="1" applyFill="1" applyBorder="1" applyAlignment="1" applyProtection="1">
      <alignment horizontal="center" vertical="center"/>
      <protection hidden="1"/>
    </xf>
    <xf numFmtId="0" fontId="11" fillId="2" borderId="35" xfId="1" applyFont="1" applyFill="1" applyBorder="1" applyAlignment="1" applyProtection="1">
      <alignment horizontal="center" vertical="center"/>
      <protection hidden="1"/>
    </xf>
    <xf numFmtId="0" fontId="6" fillId="2" borderId="8" xfId="1" applyFont="1" applyFill="1" applyBorder="1" applyAlignment="1" applyProtection="1">
      <alignment horizontal="center" vertical="center" wrapText="1"/>
      <protection hidden="1"/>
    </xf>
    <xf numFmtId="0" fontId="6" fillId="2" borderId="9" xfId="1" applyFont="1" applyFill="1" applyBorder="1" applyAlignment="1" applyProtection="1">
      <alignment horizontal="center" vertical="center" wrapText="1"/>
      <protection hidden="1"/>
    </xf>
    <xf numFmtId="0" fontId="6" fillId="2" borderId="10" xfId="1" applyFont="1" applyFill="1" applyBorder="1" applyAlignment="1" applyProtection="1">
      <alignment horizontal="center" vertical="center" wrapText="1"/>
      <protection hidden="1"/>
    </xf>
    <xf numFmtId="0" fontId="6" fillId="3" borderId="7"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11" xfId="1" applyFont="1" applyFill="1" applyBorder="1" applyAlignment="1" applyProtection="1">
      <alignment horizontal="center" vertical="center" wrapText="1"/>
      <protection hidden="1"/>
    </xf>
    <xf numFmtId="0" fontId="8" fillId="3" borderId="12" xfId="1" applyFont="1" applyFill="1" applyBorder="1" applyAlignment="1" applyProtection="1">
      <alignment horizontal="center" vertical="center" wrapText="1"/>
      <protection hidden="1"/>
    </xf>
    <xf numFmtId="0" fontId="8" fillId="3" borderId="13" xfId="1" applyFont="1" applyFill="1" applyBorder="1" applyAlignment="1" applyProtection="1">
      <alignment horizontal="center" vertical="center" wrapText="1"/>
      <protection hidden="1"/>
    </xf>
    <xf numFmtId="0" fontId="9"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1"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0" fontId="10" fillId="3" borderId="17" xfId="1" applyFont="1" applyFill="1" applyBorder="1" applyAlignment="1" applyProtection="1">
      <alignment horizontal="center" vertical="center"/>
      <protection hidden="1"/>
    </xf>
    <xf numFmtId="0" fontId="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165" fontId="2" fillId="3" borderId="20" xfId="1" applyNumberFormat="1" applyFont="1" applyFill="1" applyBorder="1" applyAlignment="1" applyProtection="1">
      <alignment horizontal="center" vertical="center"/>
      <protection hidden="1"/>
    </xf>
    <xf numFmtId="0" fontId="11" fillId="3" borderId="21" xfId="1" applyFont="1" applyFill="1" applyBorder="1" applyAlignment="1" applyProtection="1">
      <alignment horizontal="center" vertical="center"/>
      <protection hidden="1"/>
    </xf>
    <xf numFmtId="1" fontId="11" fillId="3" borderId="22" xfId="1" applyNumberFormat="1" applyFont="1" applyFill="1" applyBorder="1" applyAlignment="1" applyProtection="1">
      <alignment horizontal="center" vertical="center"/>
      <protection hidden="1"/>
    </xf>
    <xf numFmtId="0" fontId="11" fillId="3" borderId="22" xfId="1" applyFont="1" applyFill="1" applyBorder="1" applyAlignment="1" applyProtection="1">
      <alignment horizontal="center" vertical="center"/>
      <protection hidden="1"/>
    </xf>
    <xf numFmtId="0" fontId="11" fillId="3" borderId="23" xfId="1" applyFont="1" applyFill="1" applyBorder="1" applyAlignment="1" applyProtection="1">
      <alignment horizontal="center" vertical="center"/>
      <protection hidden="1"/>
    </xf>
    <xf numFmtId="0" fontId="9" fillId="3" borderId="21" xfId="1" applyFont="1" applyFill="1" applyBorder="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4"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5" xfId="1" applyFont="1" applyFill="1" applyBorder="1" applyAlignment="1" applyProtection="1">
      <alignment horizontal="center" vertical="center"/>
      <protection hidden="1"/>
    </xf>
    <xf numFmtId="0" fontId="2" fillId="3" borderId="23"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8" fillId="3" borderId="27" xfId="1" applyFont="1" applyFill="1" applyBorder="1" applyAlignment="1" applyProtection="1">
      <alignment horizontal="center" vertical="center"/>
      <protection hidden="1"/>
    </xf>
    <xf numFmtId="0" fontId="8" fillId="3" borderId="28" xfId="1" applyFont="1" applyFill="1" applyBorder="1" applyAlignment="1" applyProtection="1">
      <alignment horizontal="center" vertical="center"/>
      <protection hidden="1"/>
    </xf>
    <xf numFmtId="0" fontId="8" fillId="3" borderId="29" xfId="1" applyFont="1" applyFill="1" applyBorder="1" applyAlignment="1" applyProtection="1">
      <alignment horizontal="center" vertical="center"/>
      <protection hidden="1"/>
    </xf>
    <xf numFmtId="0" fontId="9" fillId="3" borderId="30" xfId="1" applyFont="1" applyFill="1" applyBorder="1" applyAlignment="1" applyProtection="1">
      <alignment horizontal="center" vertical="center"/>
      <protection hidden="1"/>
    </xf>
    <xf numFmtId="165" fontId="2" fillId="3" borderId="34" xfId="1" applyNumberFormat="1" applyFont="1" applyFill="1" applyBorder="1" applyAlignment="1" applyProtection="1">
      <alignment horizontal="center" vertical="center"/>
      <protection hidden="1"/>
    </xf>
    <xf numFmtId="0" fontId="2" fillId="3" borderId="34" xfId="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0" fontId="2" fillId="3" borderId="33" xfId="1" applyFont="1" applyFill="1" applyBorder="1" applyAlignment="1" applyProtection="1">
      <alignment horizontal="center" vertical="center"/>
      <protection hidden="1"/>
    </xf>
    <xf numFmtId="0" fontId="2" fillId="3" borderId="35" xfId="1" applyFont="1" applyFill="1" applyBorder="1" applyAlignment="1" applyProtection="1">
      <alignment horizontal="center" vertical="center"/>
      <protection hidden="1"/>
    </xf>
    <xf numFmtId="165" fontId="2" fillId="3" borderId="36" xfId="1" applyNumberFormat="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 fontId="2" fillId="3" borderId="31" xfId="1" applyNumberFormat="1" applyFont="1" applyFill="1" applyBorder="1" applyAlignment="1" applyProtection="1">
      <alignment horizontal="center" vertical="center"/>
      <protection hidden="1"/>
    </xf>
    <xf numFmtId="1" fontId="2" fillId="3" borderId="37" xfId="1" applyNumberFormat="1" applyFont="1" applyFill="1" applyBorder="1" applyAlignment="1" applyProtection="1">
      <alignment horizontal="center" vertical="center"/>
      <protection hidden="1"/>
    </xf>
    <xf numFmtId="0" fontId="11" fillId="3" borderId="30" xfId="1" applyFont="1" applyFill="1" applyBorder="1" applyAlignment="1" applyProtection="1">
      <alignment horizontal="center" vertical="center"/>
      <protection hidden="1"/>
    </xf>
    <xf numFmtId="0" fontId="11" fillId="3" borderId="34" xfId="1" applyFont="1" applyFill="1" applyBorder="1" applyAlignment="1" applyProtection="1">
      <alignment horizontal="center" vertical="center"/>
      <protection hidden="1"/>
    </xf>
    <xf numFmtId="0" fontId="11" fillId="3" borderId="35" xfId="1" applyFont="1" applyFill="1" applyBorder="1" applyAlignment="1" applyProtection="1">
      <alignment horizontal="center" vertical="center"/>
      <protection hidden="1"/>
    </xf>
    <xf numFmtId="0" fontId="1" fillId="0" borderId="36" xfId="1" applyBorder="1" applyProtection="1">
      <protection hidden="1"/>
    </xf>
    <xf numFmtId="0" fontId="1" fillId="0" borderId="32" xfId="1" applyBorder="1" applyAlignment="1" applyProtection="1">
      <alignment horizontal="center" vertical="center"/>
      <protection hidden="1"/>
    </xf>
    <xf numFmtId="0" fontId="1" fillId="0" borderId="32" xfId="1" applyBorder="1" applyAlignment="1" applyProtection="1">
      <alignment horizontal="justify" vertical="justify"/>
      <protection hidden="1"/>
    </xf>
    <xf numFmtId="0" fontId="1" fillId="0" borderId="32" xfId="1" applyBorder="1" applyProtection="1">
      <protection hidden="1"/>
    </xf>
    <xf numFmtId="0" fontId="1" fillId="0" borderId="37" xfId="1" applyBorder="1" applyProtection="1">
      <protection hidden="1"/>
    </xf>
    <xf numFmtId="0" fontId="12"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4" borderId="38" xfId="1" applyFont="1" applyFill="1" applyBorder="1" applyAlignment="1" applyProtection="1">
      <alignment horizontal="center" vertical="center" wrapText="1"/>
      <protection hidden="1"/>
    </xf>
    <xf numFmtId="0" fontId="5" fillId="4" borderId="39" xfId="1" applyFont="1" applyFill="1" applyBorder="1" applyAlignment="1" applyProtection="1">
      <alignment horizontal="center" vertical="center" wrapText="1"/>
      <protection hidden="1"/>
    </xf>
    <xf numFmtId="2" fontId="5" fillId="4" borderId="39" xfId="1" applyNumberFormat="1" applyFont="1" applyFill="1" applyBorder="1" applyAlignment="1" applyProtection="1">
      <alignment horizontal="center" vertical="center" wrapText="1"/>
      <protection hidden="1"/>
    </xf>
    <xf numFmtId="0" fontId="14" fillId="5" borderId="39" xfId="2" applyFont="1" applyFill="1" applyBorder="1" applyAlignment="1">
      <alignment horizontal="center" vertical="center" wrapText="1"/>
    </xf>
    <xf numFmtId="0" fontId="14" fillId="5" borderId="40" xfId="2" applyFont="1" applyFill="1" applyBorder="1" applyAlignment="1">
      <alignment horizontal="center" vertical="center" wrapText="1"/>
    </xf>
    <xf numFmtId="2" fontId="14" fillId="5" borderId="40" xfId="2" applyNumberFormat="1" applyFont="1" applyFill="1" applyBorder="1" applyAlignment="1">
      <alignment horizontal="center" vertical="center" wrapText="1"/>
    </xf>
    <xf numFmtId="0" fontId="14" fillId="6" borderId="40" xfId="2" applyFont="1" applyFill="1" applyBorder="1" applyAlignment="1">
      <alignment horizontal="center" vertical="center" wrapText="1"/>
    </xf>
    <xf numFmtId="2" fontId="14" fillId="6" borderId="40" xfId="2" applyNumberFormat="1" applyFont="1" applyFill="1" applyBorder="1" applyAlignment="1">
      <alignment horizontal="center" vertical="center" wrapText="1"/>
    </xf>
    <xf numFmtId="0" fontId="14" fillId="7" borderId="40" xfId="2" applyFont="1" applyFill="1" applyBorder="1" applyAlignment="1">
      <alignment horizontal="center" vertical="center" wrapText="1"/>
    </xf>
    <xf numFmtId="2" fontId="15" fillId="8" borderId="40" xfId="2" applyNumberFormat="1" applyFont="1" applyFill="1" applyBorder="1" applyAlignment="1">
      <alignment horizontal="center" vertical="center" wrapText="1"/>
    </xf>
    <xf numFmtId="2" fontId="15" fillId="8" borderId="41"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42" xfId="1" applyBorder="1" applyAlignment="1" applyProtection="1">
      <alignment horizontal="center"/>
      <protection hidden="1"/>
    </xf>
    <xf numFmtId="0" fontId="1" fillId="0" borderId="22" xfId="1" applyBorder="1"/>
    <xf numFmtId="0" fontId="16" fillId="0" borderId="22" xfId="2" applyFont="1" applyBorder="1" applyAlignment="1">
      <alignment horizontal="center"/>
    </xf>
    <xf numFmtId="0" fontId="13" fillId="0" borderId="22" xfId="2" applyBorder="1" applyAlignment="1">
      <alignment horizontal="center"/>
    </xf>
    <xf numFmtId="2" fontId="13" fillId="0" borderId="22" xfId="2" applyNumberFormat="1" applyBorder="1" applyAlignment="1">
      <alignment horizontal="center"/>
    </xf>
    <xf numFmtId="0" fontId="13" fillId="9" borderId="22" xfId="2" applyFill="1" applyBorder="1" applyAlignment="1" applyProtection="1">
      <alignment horizontal="center" vertical="center"/>
      <protection hidden="1"/>
    </xf>
    <xf numFmtId="165" fontId="13" fillId="9" borderId="22" xfId="2" applyNumberFormat="1" applyFill="1" applyBorder="1" applyAlignment="1" applyProtection="1">
      <alignment horizontal="center" vertical="center"/>
      <protection hidden="1"/>
    </xf>
    <xf numFmtId="1" fontId="13" fillId="9" borderId="22" xfId="2" applyNumberFormat="1" applyFill="1" applyBorder="1" applyAlignment="1" applyProtection="1">
      <alignment horizontal="center" vertical="center"/>
      <protection hidden="1"/>
    </xf>
    <xf numFmtId="2" fontId="17" fillId="0" borderId="19" xfId="2" applyNumberFormat="1" applyFont="1" applyBorder="1" applyAlignment="1">
      <alignment horizontal="center" wrapText="1"/>
    </xf>
    <xf numFmtId="0" fontId="17" fillId="9" borderId="22" xfId="2" applyFont="1" applyFill="1" applyBorder="1" applyAlignment="1" applyProtection="1">
      <alignment horizontal="center" vertical="center"/>
      <protection locked="0"/>
    </xf>
    <xf numFmtId="2" fontId="17" fillId="0" borderId="19" xfId="2" applyNumberFormat="1" applyFont="1" applyBorder="1" applyAlignment="1">
      <alignment horizontal="center"/>
    </xf>
    <xf numFmtId="0" fontId="17" fillId="0" borderId="22" xfId="2" applyFont="1" applyBorder="1" applyAlignment="1">
      <alignment horizontal="center"/>
    </xf>
    <xf numFmtId="2" fontId="17" fillId="0" borderId="22" xfId="2" applyNumberFormat="1" applyFont="1" applyBorder="1" applyAlignment="1">
      <alignment horizontal="center"/>
    </xf>
    <xf numFmtId="1" fontId="18" fillId="0" borderId="43" xfId="2" applyNumberFormat="1" applyFont="1" applyBorder="1" applyAlignment="1">
      <alignment horizontal="center"/>
    </xf>
    <xf numFmtId="49" fontId="17" fillId="0" borderId="19" xfId="2" applyNumberFormat="1" applyFont="1" applyBorder="1" applyAlignment="1">
      <alignment horizontal="center"/>
    </xf>
    <xf numFmtId="0" fontId="13" fillId="9" borderId="44" xfId="2" applyFill="1" applyBorder="1" applyAlignment="1" applyProtection="1">
      <alignment horizontal="center" vertical="center"/>
      <protection hidden="1"/>
    </xf>
    <xf numFmtId="165" fontId="13" fillId="9" borderId="44" xfId="2" applyNumberFormat="1" applyFill="1" applyBorder="1" applyAlignment="1" applyProtection="1">
      <alignment horizontal="center" vertical="center"/>
      <protection hidden="1"/>
    </xf>
    <xf numFmtId="1" fontId="13" fillId="9" borderId="44" xfId="2" applyNumberFormat="1" applyFill="1" applyBorder="1" applyAlignment="1" applyProtection="1">
      <alignment horizontal="center" vertical="center"/>
      <protection hidden="1"/>
    </xf>
    <xf numFmtId="0" fontId="1" fillId="0" borderId="22" xfId="1" applyBorder="1" applyAlignment="1">
      <alignment horizontal="left"/>
    </xf>
    <xf numFmtId="0" fontId="13" fillId="10" borderId="22" xfId="2" applyFill="1" applyBorder="1" applyAlignment="1" applyProtection="1">
      <alignment horizontal="center" vertical="center"/>
      <protection hidden="1"/>
    </xf>
    <xf numFmtId="165" fontId="13" fillId="10" borderId="22" xfId="2" applyNumberFormat="1" applyFill="1" applyBorder="1" applyAlignment="1" applyProtection="1">
      <alignment horizontal="center" vertical="center"/>
      <protection hidden="1"/>
    </xf>
    <xf numFmtId="1" fontId="13" fillId="10" borderId="22" xfId="2" applyNumberFormat="1" applyFill="1" applyBorder="1" applyAlignment="1" applyProtection="1">
      <alignment horizontal="center" vertical="center"/>
      <protection hidden="1"/>
    </xf>
    <xf numFmtId="0" fontId="13" fillId="9" borderId="19" xfId="2" applyFill="1" applyBorder="1" applyAlignment="1" applyProtection="1">
      <alignment horizontal="center" vertical="center"/>
      <protection hidden="1"/>
    </xf>
    <xf numFmtId="165" fontId="13" fillId="9" borderId="19" xfId="2" applyNumberFormat="1" applyFill="1" applyBorder="1" applyAlignment="1" applyProtection="1">
      <alignment horizontal="center" vertical="center"/>
      <protection hidden="1"/>
    </xf>
    <xf numFmtId="1" fontId="13" fillId="9" borderId="19" xfId="2" applyNumberFormat="1" applyFill="1" applyBorder="1" applyAlignment="1" applyProtection="1">
      <alignment horizontal="center" vertical="center"/>
      <protection hidden="1"/>
    </xf>
    <xf numFmtId="0" fontId="17" fillId="9" borderId="22" xfId="2" applyFont="1" applyFill="1" applyBorder="1" applyAlignment="1">
      <alignment horizontal="center"/>
    </xf>
    <xf numFmtId="2" fontId="17" fillId="9" borderId="22" xfId="2" applyNumberFormat="1" applyFont="1" applyFill="1" applyBorder="1" applyAlignment="1">
      <alignment horizontal="center"/>
    </xf>
    <xf numFmtId="0" fontId="1" fillId="0" borderId="22" xfId="1" applyBorder="1" applyAlignment="1" applyProtection="1">
      <alignment horizontal="center"/>
      <protection hidden="1"/>
    </xf>
    <xf numFmtId="0" fontId="17" fillId="11" borderId="22" xfId="2" applyFont="1" applyFill="1" applyBorder="1" applyAlignment="1" applyProtection="1">
      <alignment horizontal="center" vertical="center"/>
      <protection hidden="1"/>
    </xf>
    <xf numFmtId="165" fontId="17" fillId="11" borderId="22" xfId="2" applyNumberFormat="1" applyFont="1" applyFill="1" applyBorder="1" applyAlignment="1" applyProtection="1">
      <alignment horizontal="center" vertical="center"/>
      <protection hidden="1"/>
    </xf>
    <xf numFmtId="1" fontId="17" fillId="11" borderId="22" xfId="2" applyNumberFormat="1" applyFont="1" applyFill="1" applyBorder="1" applyAlignment="1" applyProtection="1">
      <alignment horizontal="center" vertical="center"/>
      <protection hidden="1"/>
    </xf>
    <xf numFmtId="0" fontId="1" fillId="0" borderId="22" xfId="1" applyBorder="1" applyAlignment="1" applyProtection="1">
      <alignment horizontal="center" vertical="center" wrapText="1"/>
      <protection hidden="1"/>
    </xf>
    <xf numFmtId="0" fontId="1" fillId="0" borderId="22" xfId="1" applyBorder="1" applyAlignment="1" applyProtection="1">
      <alignment horizontal="center" vertical="center"/>
      <protection hidden="1"/>
    </xf>
    <xf numFmtId="2" fontId="1" fillId="0" borderId="22" xfId="1" applyNumberFormat="1" applyBorder="1" applyAlignment="1" applyProtection="1">
      <alignment horizontal="center"/>
      <protection hidden="1"/>
    </xf>
    <xf numFmtId="0" fontId="1" fillId="0" borderId="22" xfId="1" applyBorder="1" applyProtection="1">
      <protection hidden="1"/>
    </xf>
    <xf numFmtId="17" fontId="16" fillId="0" borderId="22" xfId="2" applyNumberFormat="1" applyFont="1" applyBorder="1" applyAlignment="1">
      <alignment horizontal="center"/>
    </xf>
    <xf numFmtId="0" fontId="17" fillId="9" borderId="22" xfId="2" applyFont="1" applyFill="1" applyBorder="1" applyAlignment="1" applyProtection="1">
      <alignment horizontal="center" vertical="center" wrapText="1"/>
      <protection locked="0"/>
    </xf>
    <xf numFmtId="0" fontId="17" fillId="9" borderId="19" xfId="2" applyFont="1" applyFill="1" applyBorder="1" applyAlignment="1" applyProtection="1">
      <alignment horizontal="center" vertical="center"/>
      <protection locked="0"/>
    </xf>
    <xf numFmtId="0" fontId="16" fillId="0" borderId="45" xfId="2" applyFont="1" applyBorder="1" applyAlignment="1">
      <alignment horizontal="center"/>
    </xf>
    <xf numFmtId="0" fontId="13" fillId="0" borderId="45" xfId="2" applyBorder="1" applyAlignment="1">
      <alignment horizontal="center"/>
    </xf>
    <xf numFmtId="49" fontId="16" fillId="0" borderId="22" xfId="2" applyNumberFormat="1" applyFont="1" applyBorder="1" applyAlignment="1">
      <alignment horizontal="center"/>
    </xf>
    <xf numFmtId="0" fontId="13" fillId="9" borderId="25" xfId="2" applyFill="1" applyBorder="1" applyAlignment="1" applyProtection="1">
      <alignment horizontal="center" vertical="center"/>
      <protection hidden="1"/>
    </xf>
    <xf numFmtId="165" fontId="13" fillId="9" borderId="25" xfId="2" applyNumberFormat="1" applyFill="1" applyBorder="1" applyAlignment="1" applyProtection="1">
      <alignment horizontal="center" vertical="center"/>
      <protection hidden="1"/>
    </xf>
    <xf numFmtId="1" fontId="13" fillId="9" borderId="25" xfId="2" applyNumberFormat="1" applyFill="1" applyBorder="1" applyAlignment="1" applyProtection="1">
      <alignment horizontal="center" vertical="center"/>
      <protection hidden="1"/>
    </xf>
    <xf numFmtId="0" fontId="17" fillId="9" borderId="45" xfId="2" applyFont="1" applyFill="1" applyBorder="1" applyAlignment="1">
      <alignment horizontal="center"/>
    </xf>
    <xf numFmtId="2" fontId="17" fillId="9" borderId="45" xfId="2" applyNumberFormat="1" applyFont="1" applyFill="1" applyBorder="1" applyAlignment="1">
      <alignment horizontal="center"/>
    </xf>
    <xf numFmtId="0" fontId="1" fillId="0" borderId="46" xfId="1" applyBorder="1"/>
    <xf numFmtId="0" fontId="1" fillId="0" borderId="46" xfId="1" applyBorder="1" applyAlignment="1" applyProtection="1">
      <alignment horizontal="center"/>
      <protection hidden="1"/>
    </xf>
    <xf numFmtId="0" fontId="13" fillId="0" borderId="0" xfId="2"/>
    <xf numFmtId="0" fontId="16" fillId="0" borderId="0" xfId="1" applyFont="1" applyProtection="1">
      <protection hidden="1"/>
    </xf>
    <xf numFmtId="0" fontId="19" fillId="0" borderId="0" xfId="1" applyFont="1" applyAlignment="1" applyProtection="1">
      <alignment horizontal="center" vertical="center"/>
      <protection hidden="1"/>
    </xf>
    <xf numFmtId="0" fontId="19" fillId="0" borderId="47" xfId="1" applyFont="1" applyBorder="1" applyAlignment="1" applyProtection="1">
      <alignment horizontal="center" vertical="center"/>
      <protection hidden="1"/>
    </xf>
    <xf numFmtId="0" fontId="19" fillId="0" borderId="48" xfId="1" applyFont="1" applyBorder="1" applyAlignment="1" applyProtection="1">
      <alignment horizontal="center" vertical="center"/>
      <protection hidden="1"/>
    </xf>
    <xf numFmtId="0" fontId="16" fillId="0" borderId="48" xfId="1" applyFont="1" applyBorder="1" applyAlignment="1" applyProtection="1">
      <alignment horizontal="center" vertical="center"/>
      <protection hidden="1"/>
    </xf>
    <xf numFmtId="0" fontId="19" fillId="0" borderId="48" xfId="1" applyFont="1" applyBorder="1" applyAlignment="1" applyProtection="1">
      <alignment vertical="center"/>
      <protection hidden="1"/>
    </xf>
    <xf numFmtId="0" fontId="19" fillId="0" borderId="48" xfId="1" applyFont="1" applyBorder="1" applyProtection="1">
      <protection hidden="1"/>
    </xf>
    <xf numFmtId="0" fontId="16" fillId="0" borderId="0" xfId="1" applyFont="1" applyAlignment="1" applyProtection="1">
      <alignment horizontal="center" vertical="center"/>
      <protection hidden="1"/>
    </xf>
    <xf numFmtId="0" fontId="16" fillId="0" borderId="0" xfId="1" applyFont="1" applyAlignment="1" applyProtection="1">
      <alignment vertical="center"/>
      <protection hidden="1"/>
    </xf>
    <xf numFmtId="0" fontId="20" fillId="0" borderId="0" xfId="1" applyFont="1" applyAlignment="1" applyProtection="1">
      <alignment horizontal="center" vertical="center"/>
      <protection hidden="1"/>
    </xf>
    <xf numFmtId="16" fontId="19" fillId="0" borderId="0" xfId="1" applyNumberFormat="1" applyFont="1" applyAlignment="1" applyProtection="1">
      <alignment horizontal="center" vertical="center"/>
      <protection hidden="1"/>
    </xf>
  </cellXfs>
  <cellStyles count="3">
    <cellStyle name="Normal" xfId="0" builtinId="0"/>
    <cellStyle name="Normal 2" xfId="1" xr:uid="{EBF78B2E-49F5-4830-AE88-CFABB7164686}"/>
    <cellStyle name="Normal 3" xfId="2" xr:uid="{8ADB0A9D-B4C0-4A50-B613-E3A5D2AFD056}"/>
  </cellStyles>
  <dxfs count="9">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EC68C656-9C6B-4F0E-8F23-03E11E55C2B5}"/>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4AEBE192-29F7-4D72-8603-80C4363EB07F}"/>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23870465-BB1D-4A7C-B4A0-FC3301AD0041}"/>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C834B445-598E-48FC-94A2-2BFC015B95FC}"/>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basm/Desktop/saison%2022.23/TOURNOIS/Bande%20N3/Copie%20de%20FDM%20%20Bande%20N3%20T1%20poule%201%20Livry(86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basm/Desktop/saison%2022.23/TOURNOIS/Bande%20N3/Ranking%20et%20Convocation%20Bande%20N3%20saison%2022%20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asm/Desktop/Sauvegarde%20cle/Saison%20Matrice/file:/F:/Users/gerardlavrardMBP/Desktop/Org-Compet(Ge&#769;ra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asm/Desktop/Sauvegarde%20cle/Saison%20Matrice/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44878</v>
          </cell>
        </row>
        <row r="12">
          <cell r="C12" t="str">
            <v>LIVRY</v>
          </cell>
        </row>
        <row r="14">
          <cell r="C14">
            <v>1</v>
          </cell>
        </row>
        <row r="15">
          <cell r="C15">
            <v>1</v>
          </cell>
        </row>
        <row r="16">
          <cell r="C16" t="str">
            <v>BANDE</v>
          </cell>
        </row>
        <row r="17">
          <cell r="C17" t="str">
            <v>N3</v>
          </cell>
        </row>
        <row r="41">
          <cell r="B41" t="str">
            <v>PEYROLE Philippe</v>
          </cell>
          <cell r="C41" t="str">
            <v>N3</v>
          </cell>
          <cell r="D41" t="str">
            <v>LIVRY</v>
          </cell>
        </row>
        <row r="42">
          <cell r="B42" t="str">
            <v>WEILL Denis</v>
          </cell>
          <cell r="C42" t="str">
            <v>R1</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79</v>
          </cell>
          <cell r="F28">
            <v>40</v>
          </cell>
          <cell r="G28">
            <v>10</v>
          </cell>
          <cell r="I28">
            <v>1.9750000000000001</v>
          </cell>
          <cell r="J28">
            <v>2</v>
          </cell>
          <cell r="R28">
            <v>151</v>
          </cell>
          <cell r="S28">
            <v>80</v>
          </cell>
          <cell r="T28">
            <v>1.8875</v>
          </cell>
          <cell r="U28">
            <v>1.9750000000000001</v>
          </cell>
          <cell r="V28">
            <v>11</v>
          </cell>
          <cell r="W28">
            <v>4</v>
          </cell>
          <cell r="Y28">
            <v>1</v>
          </cell>
          <cell r="Z28">
            <v>8</v>
          </cell>
          <cell r="AG28">
            <v>2</v>
          </cell>
          <cell r="AH28">
            <v>10</v>
          </cell>
        </row>
        <row r="29">
          <cell r="E29">
            <v>67</v>
          </cell>
          <cell r="F29">
            <v>40</v>
          </cell>
          <cell r="G29">
            <v>8</v>
          </cell>
          <cell r="I29">
            <v>1.675</v>
          </cell>
          <cell r="J29">
            <v>0</v>
          </cell>
          <cell r="R29">
            <v>134</v>
          </cell>
          <cell r="S29">
            <v>80</v>
          </cell>
          <cell r="T29">
            <v>1.675</v>
          </cell>
          <cell r="U29">
            <v>0</v>
          </cell>
          <cell r="V29">
            <v>8</v>
          </cell>
          <cell r="W29">
            <v>0</v>
          </cell>
          <cell r="Y29">
            <v>2</v>
          </cell>
          <cell r="Z29">
            <v>5</v>
          </cell>
          <cell r="AG29">
            <v>3</v>
          </cell>
          <cell r="AH29">
            <v>8</v>
          </cell>
        </row>
        <row r="36">
          <cell r="E36">
            <v>72</v>
          </cell>
          <cell r="F36">
            <v>40</v>
          </cell>
          <cell r="G36">
            <v>11</v>
          </cell>
          <cell r="I36">
            <v>1.8</v>
          </cell>
          <cell r="J36">
            <v>2</v>
          </cell>
        </row>
        <row r="37">
          <cell r="E37">
            <v>67</v>
          </cell>
          <cell r="F37">
            <v>40</v>
          </cell>
          <cell r="G37">
            <v>6</v>
          </cell>
          <cell r="I37">
            <v>1.675</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0</v>
          </cell>
        </row>
        <row r="10">
          <cell r="AQ10" t="b">
            <v>0</v>
          </cell>
        </row>
        <row r="11">
          <cell r="AQ11" t="b">
            <v>0</v>
          </cell>
        </row>
        <row r="12">
          <cell r="AQ12" t="b">
            <v>0</v>
          </cell>
        </row>
        <row r="13">
          <cell r="AQ13" t="b">
            <v>0</v>
          </cell>
        </row>
        <row r="14">
          <cell r="AQ14" t="b">
            <v>0</v>
          </cell>
        </row>
        <row r="15">
          <cell r="AQ15" t="b">
            <v>1</v>
          </cell>
        </row>
        <row r="16">
          <cell r="AQ16" t="b">
            <v>0</v>
          </cell>
        </row>
        <row r="17">
          <cell r="AQ17" t="b">
            <v>1</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LIVRY</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LIVRY</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LIVRY</v>
          </cell>
        </row>
        <row r="11">
          <cell r="A11" t="str">
            <v>DELAPLACE EMMANUEL</v>
          </cell>
          <cell r="B11" t="str">
            <v>143224Q</v>
          </cell>
          <cell r="C11" t="str">
            <v>LIVRY</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LIVRY</v>
          </cell>
        </row>
        <row r="15">
          <cell r="A15" t="str">
            <v>FAVERO ALAIN</v>
          </cell>
          <cell r="B15" t="str">
            <v>113683L</v>
          </cell>
          <cell r="C15" t="str">
            <v>LIVRY</v>
          </cell>
        </row>
        <row r="16">
          <cell r="A16" t="str">
            <v>FAVIEN CHRISTIAN</v>
          </cell>
          <cell r="B16" t="str">
            <v>151437F</v>
          </cell>
          <cell r="C16" t="str">
            <v>LIVRY</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LIVRY</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LIVRY</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LIVRY</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LE CAM FABRICE</v>
          </cell>
          <cell r="B33" t="str">
            <v>162092M</v>
          </cell>
          <cell r="C33" t="str">
            <v>ABMA</v>
          </cell>
        </row>
        <row r="34">
          <cell r="A34" t="str">
            <v>LE HUAN CUA TRAN</v>
          </cell>
          <cell r="B34" t="str">
            <v>118031R</v>
          </cell>
          <cell r="C34" t="str">
            <v>ABMA</v>
          </cell>
        </row>
        <row r="35">
          <cell r="A35" t="str">
            <v>LECLERC MICHEL</v>
          </cell>
          <cell r="B35" t="str">
            <v>013526G</v>
          </cell>
          <cell r="C35" t="str">
            <v>ABASM</v>
          </cell>
        </row>
        <row r="36">
          <cell r="A36" t="str">
            <v>LEMONIER THIERY</v>
          </cell>
          <cell r="B36" t="str">
            <v>154179L</v>
          </cell>
          <cell r="C36" t="str">
            <v>ABMA</v>
          </cell>
        </row>
        <row r="37">
          <cell r="A37" t="str">
            <v>LOURDOU GERARD</v>
          </cell>
          <cell r="B37" t="str">
            <v>013618U</v>
          </cell>
          <cell r="C37" t="str">
            <v>LIVRY</v>
          </cell>
        </row>
        <row r="38">
          <cell r="A38" t="str">
            <v>LUCAS PHILIPPE</v>
          </cell>
          <cell r="B38" t="str">
            <v>119631F</v>
          </cell>
          <cell r="C38" t="str">
            <v>ABASM</v>
          </cell>
        </row>
        <row r="39">
          <cell r="A39" t="str">
            <v>MA PHUOC BICH</v>
          </cell>
          <cell r="B39" t="str">
            <v>148333G</v>
          </cell>
          <cell r="C39" t="str">
            <v>ABMA</v>
          </cell>
        </row>
        <row r="40">
          <cell r="A40" t="str">
            <v>MALAHIEUDE CLAUDE</v>
          </cell>
          <cell r="B40" t="str">
            <v>110995B</v>
          </cell>
          <cell r="C40" t="str">
            <v>ABMA</v>
          </cell>
        </row>
        <row r="41">
          <cell r="A41" t="str">
            <v>MALASSIGNE ELFEGE</v>
          </cell>
          <cell r="B41" t="str">
            <v>147796Y</v>
          </cell>
          <cell r="C41" t="str">
            <v>ABASM</v>
          </cell>
        </row>
        <row r="42">
          <cell r="A42" t="str">
            <v>MANCY PIERRE</v>
          </cell>
          <cell r="B42" t="str">
            <v>143826U</v>
          </cell>
          <cell r="C42" t="str">
            <v>ABMA</v>
          </cell>
        </row>
        <row r="43">
          <cell r="A43" t="str">
            <v>MARIGNIER DANIEL</v>
          </cell>
          <cell r="B43" t="str">
            <v>103162U</v>
          </cell>
          <cell r="C43" t="str">
            <v>ABMA</v>
          </cell>
        </row>
        <row r="44">
          <cell r="A44" t="str">
            <v>MENDEL GILLES</v>
          </cell>
          <cell r="B44" t="str">
            <v>169536D</v>
          </cell>
          <cell r="C44" t="str">
            <v>ABMA</v>
          </cell>
        </row>
        <row r="45">
          <cell r="A45" t="str">
            <v>N GUYEN ANTOINE</v>
          </cell>
          <cell r="B45" t="str">
            <v>132895J</v>
          </cell>
          <cell r="C45" t="str">
            <v>ABMA</v>
          </cell>
        </row>
        <row r="46">
          <cell r="A46" t="str">
            <v>PALLOT DOMINIQUE</v>
          </cell>
          <cell r="B46" t="str">
            <v>136957P</v>
          </cell>
          <cell r="C46" t="str">
            <v>LIVRY</v>
          </cell>
        </row>
        <row r="47">
          <cell r="A47" t="str">
            <v>PAURON REGIS</v>
          </cell>
          <cell r="B47" t="str">
            <v>168325M</v>
          </cell>
          <cell r="C47" t="str">
            <v>ABMA</v>
          </cell>
        </row>
        <row r="48">
          <cell r="A48" t="str">
            <v>PEYROLE PHILIPPE</v>
          </cell>
          <cell r="B48" t="str">
            <v>013922M</v>
          </cell>
          <cell r="C48" t="str">
            <v>LIVRY</v>
          </cell>
        </row>
        <row r="49">
          <cell r="A49" t="str">
            <v>PHAM NGOC THAO</v>
          </cell>
          <cell r="B49" t="str">
            <v>148332F</v>
          </cell>
          <cell r="C49" t="str">
            <v>ABMA</v>
          </cell>
        </row>
        <row r="50">
          <cell r="A50" t="str">
            <v>PIBOURDIN ERIC</v>
          </cell>
          <cell r="B50" t="str">
            <v>157535J</v>
          </cell>
          <cell r="C50" t="str">
            <v>ABMA</v>
          </cell>
        </row>
        <row r="51">
          <cell r="A51" t="str">
            <v>PIVONET FRANCIS</v>
          </cell>
          <cell r="B51" t="str">
            <v>154522J</v>
          </cell>
          <cell r="C51" t="str">
            <v>ABASM</v>
          </cell>
        </row>
        <row r="52">
          <cell r="A52" t="str">
            <v>PONCE FREDERIC</v>
          </cell>
          <cell r="B52" t="str">
            <v>154178K</v>
          </cell>
          <cell r="C52" t="str">
            <v>ABMA</v>
          </cell>
        </row>
        <row r="53">
          <cell r="A53" t="str">
            <v>RAOULT PIERRE JEAN</v>
          </cell>
          <cell r="B53" t="str">
            <v>109291N</v>
          </cell>
          <cell r="C53" t="str">
            <v>ABASM</v>
          </cell>
        </row>
        <row r="54">
          <cell r="A54" t="str">
            <v>RIEGEL SERGE</v>
          </cell>
          <cell r="B54" t="str">
            <v>010178M</v>
          </cell>
          <cell r="C54" t="str">
            <v>ABASM</v>
          </cell>
        </row>
        <row r="55">
          <cell r="A55" t="str">
            <v>SAGET XAVIER</v>
          </cell>
          <cell r="B55" t="str">
            <v>159467J</v>
          </cell>
          <cell r="C55" t="str">
            <v>ABASM</v>
          </cell>
        </row>
        <row r="56">
          <cell r="A56" t="str">
            <v>SALZENSTEIN GEORGES</v>
          </cell>
          <cell r="B56" t="str">
            <v>111888K</v>
          </cell>
          <cell r="C56" t="str">
            <v>LIVRY</v>
          </cell>
        </row>
        <row r="57">
          <cell r="A57" t="str">
            <v>SIMON CLAUDE</v>
          </cell>
          <cell r="B57" t="str">
            <v>137385B</v>
          </cell>
          <cell r="C57" t="str">
            <v>ABASM</v>
          </cell>
        </row>
        <row r="58">
          <cell r="A58" t="str">
            <v>TENREIRO ARISTIDE</v>
          </cell>
          <cell r="B58" t="str">
            <v>014225D</v>
          </cell>
          <cell r="C58" t="str">
            <v>LIVRY</v>
          </cell>
        </row>
        <row r="59">
          <cell r="A59" t="str">
            <v>THIERRY JEAN MICHEL</v>
          </cell>
          <cell r="B59" t="str">
            <v>014238Q</v>
          </cell>
          <cell r="C59" t="str">
            <v>ABMA</v>
          </cell>
        </row>
        <row r="60">
          <cell r="A60" t="str">
            <v>WEILL DENIS</v>
          </cell>
          <cell r="B60" t="str">
            <v>168882S</v>
          </cell>
          <cell r="C60" t="str">
            <v>ABASM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A253-60C0-46F1-AB9B-C9AE99EDC5CF}">
  <sheetPr>
    <pageSetUpPr fitToPage="1"/>
  </sheetPr>
  <dimension ref="A2:EB143"/>
  <sheetViews>
    <sheetView topLeftCell="A4" zoomScaleNormal="100" workbookViewId="0">
      <selection activeCell="N45" sqref="N45"/>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26" bestFit="1" customWidth="1" collapsed="1"/>
    <col min="4" max="4" width="25.5546875" style="126" bestFit="1" customWidth="1"/>
    <col min="5" max="5" width="8.66406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0" customWidth="1" collapsed="1"/>
    <col min="12" max="12" width="9" style="20" customWidth="1" outlineLevel="1"/>
    <col min="13" max="13" width="10.33203125" style="20" customWidth="1" outlineLevel="1"/>
    <col min="14" max="14" width="12.88671875" style="127" customWidth="1" outlineLevel="1"/>
    <col min="15" max="15" width="12.109375" style="20" customWidth="1" outlineLevel="1"/>
    <col min="16" max="16" width="12.6640625" style="20" customWidth="1"/>
    <col min="17" max="17" width="15.88671875" style="20" customWidth="1"/>
    <col min="18" max="18" width="15.6640625" style="127" hidden="1" customWidth="1" outlineLevel="1"/>
    <col min="19" max="19" width="19" style="20" hidden="1" customWidth="1" outlineLevel="1"/>
    <col min="20" max="20" width="12.33203125" style="20" hidden="1" customWidth="1" outlineLevel="1"/>
    <col min="21" max="21" width="15.88671875" style="20" hidden="1" customWidth="1" outlineLevel="1"/>
    <col min="22" max="22" width="15.6640625" style="127" customWidth="1" collapsed="1"/>
    <col min="23" max="23" width="16.88671875" style="1" customWidth="1"/>
    <col min="24" max="24" width="16.88671875" style="127"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8.66406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7" width="0" style="1" hidden="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8.66406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3" width="0" style="1" hidden="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8.66406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9" width="0" style="1" hidden="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8.66406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5" width="0" style="1" hidden="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8.66406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301" width="0" style="1" hidden="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8.66406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7" width="0" style="1" hidden="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8.66406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3" width="0" style="1" hidden="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8.66406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9" width="0" style="1" hidden="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8.66406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5" width="0" style="1" hidden="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8.66406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81" width="0" style="1" hidden="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8.66406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7" width="0" style="1" hidden="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8.66406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3" width="0" style="1" hidden="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8.66406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9" width="0" style="1" hidden="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8.66406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5" width="0" style="1" hidden="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8.66406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61" width="0" style="1" hidden="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8.66406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7" width="0" style="1" hidden="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8.66406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3" width="0" style="1" hidden="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8.66406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9" width="0" style="1" hidden="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8.66406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5" width="0" style="1" hidden="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8.66406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41" width="0" style="1" hidden="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8.66406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7" width="0" style="1" hidden="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8.66406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3" width="0" style="1" hidden="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8.66406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9" width="0" style="1" hidden="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8.66406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5" width="0" style="1" hidden="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8.66406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21" width="0" style="1" hidden="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8.66406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7" width="0" style="1" hidden="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8.66406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3" width="0" style="1" hidden="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8.66406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9" width="0" style="1" hidden="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8.66406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5" width="0" style="1" hidden="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8.66406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701" width="0" style="1" hidden="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8.66406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7" width="0" style="1" hidden="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8.66406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3" width="0" style="1" hidden="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8.66406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9" width="0" style="1" hidden="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8.66406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5" width="0" style="1" hidden="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8.66406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81" width="0" style="1" hidden="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8.66406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7" width="0" style="1" hidden="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8.66406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3" width="0" style="1" hidden="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8.66406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9" width="0" style="1" hidden="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8.66406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5" width="0" style="1" hidden="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8.66406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61" width="0" style="1" hidden="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8.66406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7" width="0" style="1" hidden="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8.66406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3" width="0" style="1" hidden="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8.66406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9" width="0" style="1" hidden="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8.66406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5" width="0" style="1" hidden="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8.66406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41" width="0" style="1" hidden="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8.66406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7" width="0" style="1" hidden="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8.66406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3" width="0" style="1" hidden="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8.66406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9" width="0" style="1" hidden="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8.66406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5" width="0" style="1" hidden="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8.66406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21" width="0" style="1" hidden="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8.66406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7" width="0" style="1" hidden="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8.66406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3" width="0" style="1" hidden="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8.66406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9" width="0" style="1" hidden="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8.66406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5" width="0" style="1" hidden="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8.66406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101" width="0" style="1" hidden="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8.66406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7" width="0" style="1" hidden="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8.66406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3" width="0" style="1" hidden="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8.66406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9" width="0" style="1" hidden="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8.66406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5" width="0" style="1" hidden="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8.66406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81" width="0" style="1" hidden="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8.66406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7" width="0" style="1" hidden="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8.66406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3" width="0" style="1" hidden="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8.66406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9" width="0" style="1" hidden="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25" t="s">
        <v>13</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3" ht="23.4" x14ac:dyDescent="0.45">
      <c r="A3" s="125" t="s">
        <v>14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3" ht="23.4" x14ac:dyDescent="0.45">
      <c r="A4" s="125" t="s">
        <v>15</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3" ht="16.2" thickBot="1" x14ac:dyDescent="0.35"/>
    <row r="6" spans="1:33" s="139" customFormat="1" ht="78.599999999999994" thickTop="1" x14ac:dyDescent="0.3">
      <c r="A6" s="128" t="s">
        <v>16</v>
      </c>
      <c r="B6" s="129" t="s">
        <v>17</v>
      </c>
      <c r="C6" s="129" t="s">
        <v>18</v>
      </c>
      <c r="D6" s="129" t="s">
        <v>19</v>
      </c>
      <c r="E6" s="129" t="s">
        <v>20</v>
      </c>
      <c r="F6" s="129" t="s">
        <v>21</v>
      </c>
      <c r="G6" s="129" t="s">
        <v>22</v>
      </c>
      <c r="H6" s="129" t="s">
        <v>23</v>
      </c>
      <c r="I6" s="129" t="s">
        <v>24</v>
      </c>
      <c r="J6" s="130" t="s">
        <v>25</v>
      </c>
      <c r="K6" s="131" t="s">
        <v>26</v>
      </c>
      <c r="L6" s="132" t="s">
        <v>27</v>
      </c>
      <c r="M6" s="132" t="s">
        <v>28</v>
      </c>
      <c r="N6" s="132" t="s">
        <v>29</v>
      </c>
      <c r="O6" s="132" t="s">
        <v>30</v>
      </c>
      <c r="P6" s="133" t="s">
        <v>31</v>
      </c>
      <c r="Q6" s="134" t="s">
        <v>32</v>
      </c>
      <c r="R6" s="134" t="s">
        <v>27</v>
      </c>
      <c r="S6" s="134" t="s">
        <v>28</v>
      </c>
      <c r="T6" s="134" t="s">
        <v>29</v>
      </c>
      <c r="U6" s="134" t="s">
        <v>30</v>
      </c>
      <c r="V6" s="135" t="s">
        <v>33</v>
      </c>
      <c r="W6" s="134" t="s">
        <v>34</v>
      </c>
      <c r="X6" s="134" t="s">
        <v>27</v>
      </c>
      <c r="Y6" s="134" t="s">
        <v>28</v>
      </c>
      <c r="Z6" s="134" t="s">
        <v>29</v>
      </c>
      <c r="AA6" s="134" t="s">
        <v>30</v>
      </c>
      <c r="AB6" s="134" t="s">
        <v>35</v>
      </c>
      <c r="AC6" s="136" t="s">
        <v>36</v>
      </c>
      <c r="AD6" s="137" t="s">
        <v>37</v>
      </c>
      <c r="AE6" s="137" t="s">
        <v>38</v>
      </c>
      <c r="AF6" s="138" t="s">
        <v>39</v>
      </c>
    </row>
    <row r="7" spans="1:33" x14ac:dyDescent="0.3">
      <c r="A7" s="140"/>
      <c r="B7" s="141" t="s">
        <v>40</v>
      </c>
      <c r="C7" s="142" t="s">
        <v>41</v>
      </c>
      <c r="D7" s="142" t="s">
        <v>42</v>
      </c>
      <c r="E7" s="141" t="s">
        <v>43</v>
      </c>
      <c r="F7" s="143" t="str">
        <f>VLOOKUP(B7,NomLicenceClub,2,FALSE)</f>
        <v>013922M</v>
      </c>
      <c r="G7" s="142" t="s">
        <v>44</v>
      </c>
      <c r="H7" s="143">
        <v>1</v>
      </c>
      <c r="I7" s="142">
        <v>2022</v>
      </c>
      <c r="J7" s="144">
        <v>1.75</v>
      </c>
      <c r="K7" s="145">
        <v>10</v>
      </c>
      <c r="L7" s="145">
        <v>151</v>
      </c>
      <c r="M7" s="145">
        <v>80</v>
      </c>
      <c r="N7" s="146">
        <v>1.9750000000000001</v>
      </c>
      <c r="O7" s="147">
        <v>11</v>
      </c>
      <c r="P7" s="148">
        <f>L7/M7</f>
        <v>1.8875</v>
      </c>
      <c r="Q7" s="149"/>
      <c r="R7" s="149"/>
      <c r="S7" s="149"/>
      <c r="T7" s="149"/>
      <c r="U7" s="149"/>
      <c r="V7" s="150" t="e">
        <f>R7/S7</f>
        <v>#DIV/0!</v>
      </c>
      <c r="W7" s="151"/>
      <c r="X7" s="152"/>
      <c r="Y7" s="152"/>
      <c r="Z7" s="152"/>
      <c r="AA7" s="152"/>
      <c r="AB7" s="152" t="e">
        <f>X7/Y7</f>
        <v>#DIV/0!</v>
      </c>
      <c r="AC7" s="153">
        <f>IF(COUNTA(K7,Q7,W7)&lt;3,SUM(K7,Q7,W7),(SUM(K7,Q7,W7)-MIN(K7,Q7,W7)))</f>
        <v>10</v>
      </c>
      <c r="AD7" s="150">
        <f>SUM(L7,R7,X7)/SUM(M7,S7,Y7)</f>
        <v>1.8875</v>
      </c>
      <c r="AE7" s="150">
        <f>MAX(N7,T7,Z7)</f>
        <v>1.9750000000000001</v>
      </c>
      <c r="AF7" s="154">
        <f>MAX(O7,U7,AA7)</f>
        <v>11</v>
      </c>
    </row>
    <row r="8" spans="1:33" x14ac:dyDescent="0.3">
      <c r="A8" s="140"/>
      <c r="B8" s="141" t="s">
        <v>45</v>
      </c>
      <c r="C8" s="142" t="s">
        <v>46</v>
      </c>
      <c r="D8" s="142" t="s">
        <v>47</v>
      </c>
      <c r="E8" s="141" t="s">
        <v>48</v>
      </c>
      <c r="F8" s="143" t="str">
        <f>VLOOKUP(B8,NomLicenceClub,2,FALSE)</f>
        <v>168882S</v>
      </c>
      <c r="G8" s="142" t="s">
        <v>49</v>
      </c>
      <c r="H8" s="143">
        <v>1</v>
      </c>
      <c r="I8" s="142">
        <v>2022</v>
      </c>
      <c r="J8" s="144">
        <v>1.56</v>
      </c>
      <c r="K8" s="145">
        <v>8</v>
      </c>
      <c r="L8" s="145">
        <v>134</v>
      </c>
      <c r="M8" s="145">
        <v>80</v>
      </c>
      <c r="N8" s="146" t="s">
        <v>50</v>
      </c>
      <c r="O8" s="147">
        <v>8</v>
      </c>
      <c r="P8" s="148">
        <f>L8/M8</f>
        <v>1.675</v>
      </c>
      <c r="Q8" s="155"/>
      <c r="R8" s="155"/>
      <c r="S8" s="155"/>
      <c r="T8" s="156"/>
      <c r="U8" s="157"/>
      <c r="V8" s="150" t="e">
        <f>R8/S8</f>
        <v>#DIV/0!</v>
      </c>
      <c r="W8" s="145"/>
      <c r="X8" s="145"/>
      <c r="Y8" s="145"/>
      <c r="Z8" s="146"/>
      <c r="AA8" s="147"/>
      <c r="AB8" s="152" t="e">
        <f>X8/Y8</f>
        <v>#DIV/0!</v>
      </c>
      <c r="AC8" s="153">
        <f>IF(COUNTA(K8,Q8,W8)&lt;3,SUM(K8,Q8,W8),(SUM(K8,Q8,W8)-MIN(K8,Q8,W8)))</f>
        <v>8</v>
      </c>
      <c r="AD8" s="150">
        <f>SUM(L8,R8,X8)/SUM(M8,S8,Y8)</f>
        <v>1.675</v>
      </c>
      <c r="AE8" s="150">
        <f>MAX(N8,T8,Z8)</f>
        <v>0</v>
      </c>
      <c r="AF8" s="154">
        <f>MAX(O8,U8,AA8)</f>
        <v>8</v>
      </c>
    </row>
    <row r="9" spans="1:33" x14ac:dyDescent="0.3">
      <c r="A9" s="140"/>
      <c r="B9" s="158" t="s">
        <v>51</v>
      </c>
      <c r="C9" s="142" t="s">
        <v>52</v>
      </c>
      <c r="D9" s="142" t="s">
        <v>53</v>
      </c>
      <c r="E9" s="141" t="s">
        <v>43</v>
      </c>
      <c r="F9" s="143" t="str">
        <f>VLOOKUP(B9,NomLicenceClub,2,FALSE)</f>
        <v>013399J</v>
      </c>
      <c r="G9" s="142" t="s">
        <v>44</v>
      </c>
      <c r="H9" s="143">
        <v>1</v>
      </c>
      <c r="I9" s="142">
        <v>2020</v>
      </c>
      <c r="J9" s="144">
        <v>2.34</v>
      </c>
      <c r="K9" s="145"/>
      <c r="L9" s="145"/>
      <c r="M9" s="145"/>
      <c r="N9" s="146"/>
      <c r="O9" s="147"/>
      <c r="P9" s="148" t="e">
        <f>L9/M9</f>
        <v>#DIV/0!</v>
      </c>
      <c r="Q9" s="159"/>
      <c r="R9" s="159"/>
      <c r="S9" s="159"/>
      <c r="T9" s="160"/>
      <c r="U9" s="161"/>
      <c r="V9" s="150" t="e">
        <f>R9/S9</f>
        <v>#DIV/0!</v>
      </c>
      <c r="W9" s="145"/>
      <c r="X9" s="145"/>
      <c r="Y9" s="145"/>
      <c r="Z9" s="146"/>
      <c r="AA9" s="147"/>
      <c r="AB9" s="152" t="e">
        <f>X9/Y9</f>
        <v>#DIV/0!</v>
      </c>
      <c r="AC9" s="153">
        <f>IF(COUNTA(K9,Q9,W9)&lt;3,SUM(K9,Q9,W9),(SUM(K9,Q9,W9)-MIN(K9,Q9,W9)))</f>
        <v>0</v>
      </c>
      <c r="AD9" s="150" t="e">
        <f>SUM(L9,R9,X9)/SUM(M9,S9,Y9)</f>
        <v>#DIV/0!</v>
      </c>
      <c r="AE9" s="150">
        <f>MAX(N9,T9,Z9)</f>
        <v>0</v>
      </c>
      <c r="AF9" s="154">
        <f>MAX(O9,U9,AA9)</f>
        <v>0</v>
      </c>
      <c r="AG9" s="1" t="s">
        <v>54</v>
      </c>
    </row>
    <row r="10" spans="1:33" hidden="1" x14ac:dyDescent="0.3">
      <c r="A10" s="140"/>
      <c r="B10" s="141" t="s">
        <v>55</v>
      </c>
      <c r="C10" s="142" t="s">
        <v>56</v>
      </c>
      <c r="D10" s="142" t="s">
        <v>57</v>
      </c>
      <c r="E10" s="141" t="s">
        <v>58</v>
      </c>
      <c r="F10" s="143" t="str">
        <f>VLOOKUP(B10,NomLicenceClub,2,FALSE)</f>
        <v>014238Q</v>
      </c>
      <c r="G10" s="142" t="s">
        <v>44</v>
      </c>
      <c r="H10" s="143">
        <v>1</v>
      </c>
      <c r="I10" s="142">
        <v>2022</v>
      </c>
      <c r="J10" s="144">
        <v>2.15</v>
      </c>
      <c r="K10" s="145"/>
      <c r="L10" s="145"/>
      <c r="M10" s="145"/>
      <c r="N10" s="146"/>
      <c r="O10" s="147"/>
      <c r="P10" s="148" t="e">
        <f>L10/M10</f>
        <v>#DIV/0!</v>
      </c>
      <c r="Q10" s="149"/>
      <c r="R10" s="149"/>
      <c r="S10" s="149"/>
      <c r="T10" s="149"/>
      <c r="U10" s="149"/>
      <c r="V10" s="150" t="e">
        <f>R10/S10</f>
        <v>#DIV/0!</v>
      </c>
      <c r="W10" s="151"/>
      <c r="X10" s="152"/>
      <c r="Y10" s="152"/>
      <c r="Z10" s="152"/>
      <c r="AA10" s="152"/>
      <c r="AB10" s="152" t="e">
        <f>X10/Y10</f>
        <v>#DIV/0!</v>
      </c>
      <c r="AC10" s="153">
        <f>IF(COUNTA(K10,Q10,W10)&lt;3,SUM(K10,Q10,W10),(SUM(K10,Q10,W10)-MIN(K10,Q10,W10)))</f>
        <v>0</v>
      </c>
      <c r="AD10" s="150" t="e">
        <f>SUM(L10,R10,X10)/SUM(M10,S10,Y10)</f>
        <v>#DIV/0!</v>
      </c>
      <c r="AE10" s="150">
        <f>MAX(N10,T10,Z10)</f>
        <v>0</v>
      </c>
      <c r="AF10" s="154">
        <f>MAX(O10,U10,AA10)</f>
        <v>0</v>
      </c>
      <c r="AG10" s="1" t="s">
        <v>54</v>
      </c>
    </row>
    <row r="11" spans="1:33" hidden="1" x14ac:dyDescent="0.3">
      <c r="A11" s="140"/>
      <c r="B11" s="141" t="s">
        <v>59</v>
      </c>
      <c r="C11" s="142" t="s">
        <v>60</v>
      </c>
      <c r="D11" s="142" t="s">
        <v>61</v>
      </c>
      <c r="E11" s="158" t="s">
        <v>43</v>
      </c>
      <c r="F11" s="143" t="str">
        <f>VLOOKUP(B11,NomLicenceClub,2,FALSE)</f>
        <v>113683L</v>
      </c>
      <c r="G11" s="142" t="s">
        <v>44</v>
      </c>
      <c r="H11" s="143">
        <v>1</v>
      </c>
      <c r="I11" s="142">
        <v>2012</v>
      </c>
      <c r="J11" s="144">
        <v>2.0099999999999998</v>
      </c>
      <c r="K11" s="145"/>
      <c r="L11" s="145"/>
      <c r="M11" s="145"/>
      <c r="N11" s="146"/>
      <c r="O11" s="147"/>
      <c r="P11" s="148" t="e">
        <f>L11/M11</f>
        <v>#DIV/0!</v>
      </c>
      <c r="Q11" s="145"/>
      <c r="R11" s="145"/>
      <c r="S11" s="145"/>
      <c r="T11" s="146"/>
      <c r="U11" s="147"/>
      <c r="V11" s="150" t="e">
        <f>R11/S11</f>
        <v>#DIV/0!</v>
      </c>
      <c r="W11" s="145"/>
      <c r="X11" s="145"/>
      <c r="Y11" s="145"/>
      <c r="Z11" s="146"/>
      <c r="AA11" s="147"/>
      <c r="AB11" s="152" t="e">
        <f>X11/Y11</f>
        <v>#DIV/0!</v>
      </c>
      <c r="AC11" s="153">
        <f>IF(COUNTA(K11,Q11,W11)&lt;3,SUM(K11,Q11,W11),(SUM(K11,Q11,W11)-MIN(K11,Q11,W11)))</f>
        <v>0</v>
      </c>
      <c r="AD11" s="150" t="e">
        <f>SUM(L11,R11,X11)/SUM(M11,S11,Y11)</f>
        <v>#DIV/0!</v>
      </c>
      <c r="AE11" s="150">
        <f>MAX(N11,T11,Z11)</f>
        <v>0</v>
      </c>
      <c r="AF11" s="154">
        <f>MAX(O11,U11,AA11)</f>
        <v>0</v>
      </c>
      <c r="AG11" s="1" t="s">
        <v>54</v>
      </c>
    </row>
    <row r="12" spans="1:33" hidden="1" x14ac:dyDescent="0.3">
      <c r="A12" s="140"/>
      <c r="B12" s="158" t="s">
        <v>62</v>
      </c>
      <c r="C12" s="142" t="s">
        <v>63</v>
      </c>
      <c r="D12" s="142" t="s">
        <v>64</v>
      </c>
      <c r="E12" s="158" t="s">
        <v>58</v>
      </c>
      <c r="F12" s="143" t="e">
        <f>VLOOKUP(B12,NomLicenceClub,2,FALSE)</f>
        <v>#N/A</v>
      </c>
      <c r="G12" s="142" t="s">
        <v>44</v>
      </c>
      <c r="H12" s="143">
        <v>1</v>
      </c>
      <c r="I12" s="142">
        <v>2022</v>
      </c>
      <c r="J12" s="144">
        <v>1.97</v>
      </c>
      <c r="K12" s="145"/>
      <c r="L12" s="145"/>
      <c r="M12" s="145"/>
      <c r="N12" s="146"/>
      <c r="O12" s="147"/>
      <c r="P12" s="148" t="e">
        <f>L12/M12</f>
        <v>#DIV/0!</v>
      </c>
      <c r="Q12" s="162"/>
      <c r="R12" s="162"/>
      <c r="S12" s="162"/>
      <c r="T12" s="163"/>
      <c r="U12" s="164"/>
      <c r="V12" s="150" t="e">
        <f>R12/S12</f>
        <v>#DIV/0!</v>
      </c>
      <c r="W12" s="151"/>
      <c r="X12" s="152"/>
      <c r="Y12" s="152"/>
      <c r="Z12" s="152"/>
      <c r="AA12" s="152"/>
      <c r="AB12" s="152" t="e">
        <f>X12/Y12</f>
        <v>#DIV/0!</v>
      </c>
      <c r="AC12" s="153">
        <f>IF(COUNTA(K12,Q12,W12)&lt;3,SUM(K12,Q12,W12),(SUM(K12,Q12,W12)-MIN(K12,Q12,W12)))</f>
        <v>0</v>
      </c>
      <c r="AD12" s="150" t="e">
        <f>SUM(L12,R12,X12)/SUM(M12,S12,Y12)</f>
        <v>#DIV/0!</v>
      </c>
      <c r="AE12" s="150">
        <f>MAX(N12,T12,Z12)</f>
        <v>0</v>
      </c>
      <c r="AF12" s="154">
        <f>MAX(O12,U12,AA12)</f>
        <v>0</v>
      </c>
      <c r="AG12" s="1" t="s">
        <v>54</v>
      </c>
    </row>
    <row r="13" spans="1:33" hidden="1" x14ac:dyDescent="0.3">
      <c r="A13" s="140"/>
      <c r="B13" s="141" t="s">
        <v>65</v>
      </c>
      <c r="C13" s="142" t="s">
        <v>66</v>
      </c>
      <c r="D13" s="142" t="s">
        <v>67</v>
      </c>
      <c r="E13" s="158" t="s">
        <v>58</v>
      </c>
      <c r="F13" s="143" t="str">
        <f>VLOOKUP(B13,NomLicenceClub,2,FALSE)</f>
        <v>013325N</v>
      </c>
      <c r="G13" s="142" t="s">
        <v>44</v>
      </c>
      <c r="H13" s="143">
        <v>1</v>
      </c>
      <c r="I13" s="142">
        <v>2022</v>
      </c>
      <c r="J13" s="144">
        <v>1.91</v>
      </c>
      <c r="K13" s="145"/>
      <c r="L13" s="145"/>
      <c r="M13" s="145"/>
      <c r="N13" s="146"/>
      <c r="O13" s="147"/>
      <c r="P13" s="148" t="e">
        <f>L13/M13</f>
        <v>#DIV/0!</v>
      </c>
      <c r="Q13" s="145"/>
      <c r="R13" s="145"/>
      <c r="S13" s="145"/>
      <c r="T13" s="146"/>
      <c r="U13" s="147"/>
      <c r="V13" s="150" t="e">
        <f>R13/S13</f>
        <v>#DIV/0!</v>
      </c>
      <c r="W13" s="165"/>
      <c r="X13" s="166"/>
      <c r="Y13" s="166"/>
      <c r="Z13" s="166"/>
      <c r="AA13" s="166"/>
      <c r="AB13" s="152" t="e">
        <f>X13/Y13</f>
        <v>#DIV/0!</v>
      </c>
      <c r="AC13" s="153">
        <f>IF(COUNTA(K13,Q13,W13)&lt;3,SUM(K13,Q13,W13),(SUM(K13,Q13,W13)-MIN(K13,Q13,W13)))</f>
        <v>0</v>
      </c>
      <c r="AD13" s="150" t="e">
        <f>SUM(L13,R13,X13)/SUM(M13,S13,Y13)</f>
        <v>#DIV/0!</v>
      </c>
      <c r="AE13" s="150">
        <f>MAX(N13,T13,Z13)</f>
        <v>0</v>
      </c>
      <c r="AF13" s="154">
        <f>MAX(O13,U13,AA13)</f>
        <v>0</v>
      </c>
      <c r="AG13" s="1" t="s">
        <v>54</v>
      </c>
    </row>
    <row r="14" spans="1:33" hidden="1" x14ac:dyDescent="0.3">
      <c r="A14" s="140"/>
      <c r="B14" s="141" t="s">
        <v>68</v>
      </c>
      <c r="C14" s="142" t="s">
        <v>69</v>
      </c>
      <c r="D14" s="142" t="s">
        <v>61</v>
      </c>
      <c r="E14" s="158" t="s">
        <v>43</v>
      </c>
      <c r="F14" s="143" t="str">
        <f>VLOOKUP(B14,NomLicenceClub,2,FALSE)</f>
        <v>144872A</v>
      </c>
      <c r="G14" s="142" t="s">
        <v>44</v>
      </c>
      <c r="H14" s="143">
        <v>1</v>
      </c>
      <c r="I14" s="142">
        <v>2022</v>
      </c>
      <c r="J14" s="144">
        <v>1.8</v>
      </c>
      <c r="K14" s="145"/>
      <c r="L14" s="145"/>
      <c r="M14" s="145"/>
      <c r="N14" s="146"/>
      <c r="O14" s="147"/>
      <c r="P14" s="148" t="e">
        <f>L14/M14</f>
        <v>#DIV/0!</v>
      </c>
      <c r="Q14" s="149"/>
      <c r="R14" s="149"/>
      <c r="S14" s="149"/>
      <c r="T14" s="149"/>
      <c r="U14" s="149"/>
      <c r="V14" s="150" t="e">
        <f>R14/S14</f>
        <v>#DIV/0!</v>
      </c>
      <c r="W14" s="151"/>
      <c r="X14" s="152"/>
      <c r="Y14" s="152"/>
      <c r="Z14" s="152"/>
      <c r="AA14" s="152"/>
      <c r="AB14" s="152" t="e">
        <f>X14/Y14</f>
        <v>#DIV/0!</v>
      </c>
      <c r="AC14" s="153">
        <f>IF(COUNTA(K14,Q14,W14)&lt;3,SUM(K14,Q14,W14),(SUM(K14,Q14,W14)-MIN(K14,Q14,W14)))</f>
        <v>0</v>
      </c>
      <c r="AD14" s="150" t="e">
        <f>SUM(L14,R14,X14)/SUM(M14,S14,Y14)</f>
        <v>#DIV/0!</v>
      </c>
      <c r="AE14" s="150">
        <f>MAX(N14,T14,Z14)</f>
        <v>0</v>
      </c>
      <c r="AF14" s="154">
        <f>MAX(O14,U14,AA14)</f>
        <v>0</v>
      </c>
      <c r="AG14" s="1" t="s">
        <v>54</v>
      </c>
    </row>
    <row r="15" spans="1:33" hidden="1" x14ac:dyDescent="0.3">
      <c r="A15" s="140"/>
      <c r="B15" s="141" t="s">
        <v>70</v>
      </c>
      <c r="C15" s="167" t="s">
        <v>71</v>
      </c>
      <c r="D15" s="167" t="s">
        <v>72</v>
      </c>
      <c r="E15" s="141" t="s">
        <v>48</v>
      </c>
      <c r="F15" s="143" t="e">
        <f>VLOOKUP(B15,NomLicenceClub,2,FALSE)</f>
        <v>#N/A</v>
      </c>
      <c r="G15" s="142" t="s">
        <v>44</v>
      </c>
      <c r="H15" s="167">
        <v>0</v>
      </c>
      <c r="I15" s="142">
        <v>2020</v>
      </c>
      <c r="J15" s="144">
        <v>1.66</v>
      </c>
      <c r="K15" s="168"/>
      <c r="L15" s="168"/>
      <c r="M15" s="168"/>
      <c r="N15" s="169"/>
      <c r="O15" s="170"/>
      <c r="P15" s="148" t="e">
        <f>L15/M15</f>
        <v>#DIV/0!</v>
      </c>
      <c r="Q15" s="145"/>
      <c r="R15" s="145"/>
      <c r="S15" s="145"/>
      <c r="T15" s="146"/>
      <c r="U15" s="147"/>
      <c r="V15" s="150" t="e">
        <f>R15/S15</f>
        <v>#DIV/0!</v>
      </c>
      <c r="W15" s="145"/>
      <c r="X15" s="145"/>
      <c r="Y15" s="145"/>
      <c r="Z15" s="146"/>
      <c r="AA15" s="147"/>
      <c r="AB15" s="152" t="e">
        <f>X15/Y15</f>
        <v>#DIV/0!</v>
      </c>
      <c r="AC15" s="153">
        <f>IF(COUNTA(K15,Q15,W15)&lt;3,SUM(K15,Q15,W15),(SUM(K15,Q15,W15)-MIN(K15,Q15,W15)))</f>
        <v>0</v>
      </c>
      <c r="AD15" s="150" t="e">
        <f>SUM(L15,R15,X15)/SUM(M15,S15,Y15)</f>
        <v>#DIV/0!</v>
      </c>
      <c r="AE15" s="150">
        <f>MAX(N15,T15,Z15)</f>
        <v>0</v>
      </c>
      <c r="AF15" s="154">
        <f>MAX(O15,U15,AA15)</f>
        <v>0</v>
      </c>
    </row>
    <row r="16" spans="1:33" hidden="1" x14ac:dyDescent="0.3">
      <c r="A16" s="140"/>
      <c r="B16" s="141" t="s">
        <v>73</v>
      </c>
      <c r="C16" s="142" t="s">
        <v>74</v>
      </c>
      <c r="D16" s="142" t="s">
        <v>72</v>
      </c>
      <c r="E16" s="141" t="s">
        <v>48</v>
      </c>
      <c r="F16" s="143" t="str">
        <f>VLOOKUP(B16,NomLicenceClub,2,FALSE)</f>
        <v>137385B</v>
      </c>
      <c r="G16" s="142" t="s">
        <v>44</v>
      </c>
      <c r="H16" s="143">
        <v>0</v>
      </c>
      <c r="I16" s="142">
        <v>2022</v>
      </c>
      <c r="J16" s="144">
        <v>1.51</v>
      </c>
      <c r="K16" s="171"/>
      <c r="L16" s="171"/>
      <c r="M16" s="171"/>
      <c r="N16" s="146"/>
      <c r="O16" s="171"/>
      <c r="P16" s="148" t="e">
        <f>L16/M16</f>
        <v>#DIV/0!</v>
      </c>
      <c r="Q16" s="172"/>
      <c r="R16" s="173"/>
      <c r="S16" s="172"/>
      <c r="T16" s="172"/>
      <c r="U16" s="172"/>
      <c r="V16" s="150" t="e">
        <f>R16/S16</f>
        <v>#DIV/0!</v>
      </c>
      <c r="W16" s="174"/>
      <c r="X16" s="174"/>
      <c r="Y16" s="174"/>
      <c r="Z16" s="174"/>
      <c r="AA16" s="174"/>
      <c r="AB16" s="152" t="e">
        <f>X16/Y16</f>
        <v>#DIV/0!</v>
      </c>
      <c r="AC16" s="153">
        <f>IF(COUNTA(K16,Q16,W16)&lt;3,SUM(K16,Q16,W16),(SUM(K16,Q16,W16)-MIN(K16,Q16,W16)))</f>
        <v>0</v>
      </c>
      <c r="AD16" s="150" t="e">
        <f>SUM(L16,R16,X16)/SUM(M16,S16,Y16)</f>
        <v>#DIV/0!</v>
      </c>
      <c r="AE16" s="150">
        <f>MAX(N16,T16,Z16)</f>
        <v>0</v>
      </c>
      <c r="AF16" s="154">
        <f>MAX(O16,U16,AA16)</f>
        <v>0</v>
      </c>
    </row>
    <row r="17" spans="1:32" hidden="1" x14ac:dyDescent="0.3">
      <c r="A17" s="140"/>
      <c r="B17" s="141"/>
      <c r="C17" s="142"/>
      <c r="D17" s="142"/>
      <c r="E17" s="141"/>
      <c r="F17" s="143" t="e">
        <f t="shared" ref="F17:F22" si="0">VLOOKUP(B17,NomLicenceClub,2,FALSE)</f>
        <v>#N/A</v>
      </c>
      <c r="G17" s="142"/>
      <c r="H17" s="143"/>
      <c r="I17" s="175"/>
      <c r="J17" s="144"/>
      <c r="K17" s="176"/>
      <c r="L17" s="176"/>
      <c r="M17" s="176"/>
      <c r="N17" s="146"/>
      <c r="O17" s="176"/>
      <c r="P17" s="148" t="e">
        <f t="shared" ref="P17:P37" si="1">L17/M17</f>
        <v>#DIV/0!</v>
      </c>
      <c r="Q17" s="177"/>
      <c r="R17" s="177"/>
      <c r="S17" s="177"/>
      <c r="T17" s="177"/>
      <c r="U17" s="177"/>
      <c r="V17" s="150" t="e">
        <f t="shared" ref="V17:V37" si="2">R17/S17</f>
        <v>#DIV/0!</v>
      </c>
      <c r="W17" s="151"/>
      <c r="X17" s="152"/>
      <c r="Y17" s="152"/>
      <c r="Z17" s="152"/>
      <c r="AA17" s="152"/>
      <c r="AB17" s="152" t="e">
        <f t="shared" ref="AB17:AB37" si="3">X17/Y17</f>
        <v>#DIV/0!</v>
      </c>
      <c r="AC17" s="153">
        <f t="shared" ref="AC17:AC37" si="4">IF(COUNTA(K17,Q17,W17)&lt;3,SUM(K17,Q17,W17),(SUM(K17,Q17,W17)-MIN(K17,Q17,W17)))</f>
        <v>0</v>
      </c>
      <c r="AD17" s="150" t="e">
        <f t="shared" ref="AD17:AD37" si="5">SUM(L17,R17,X17)/SUM(M17,S17,Y17)</f>
        <v>#DIV/0!</v>
      </c>
      <c r="AE17" s="150">
        <f t="shared" ref="AE17:AF32" si="6">MAX(N17,T17,Z17)</f>
        <v>0</v>
      </c>
      <c r="AF17" s="154">
        <f t="shared" si="6"/>
        <v>0</v>
      </c>
    </row>
    <row r="18" spans="1:32" hidden="1" x14ac:dyDescent="0.3">
      <c r="A18" s="140"/>
      <c r="B18" s="141"/>
      <c r="C18" s="178"/>
      <c r="D18" s="178"/>
      <c r="E18" s="141"/>
      <c r="F18" s="143" t="e">
        <f t="shared" si="0"/>
        <v>#N/A</v>
      </c>
      <c r="G18" s="142"/>
      <c r="H18" s="179"/>
      <c r="I18" s="180"/>
      <c r="J18" s="144"/>
      <c r="K18" s="145"/>
      <c r="L18" s="145"/>
      <c r="M18" s="145"/>
      <c r="N18" s="146"/>
      <c r="O18" s="147"/>
      <c r="P18" s="148" t="e">
        <f t="shared" si="1"/>
        <v>#DIV/0!</v>
      </c>
      <c r="Q18" s="181"/>
      <c r="R18" s="181"/>
      <c r="S18" s="181"/>
      <c r="T18" s="182"/>
      <c r="U18" s="183"/>
      <c r="V18" s="150" t="e">
        <f t="shared" si="2"/>
        <v>#DIV/0!</v>
      </c>
      <c r="W18" s="184"/>
      <c r="X18" s="185"/>
      <c r="Y18" s="185"/>
      <c r="Z18" s="185"/>
      <c r="AA18" s="185"/>
      <c r="AB18" s="152" t="e">
        <f t="shared" si="3"/>
        <v>#DIV/0!</v>
      </c>
      <c r="AC18" s="153">
        <f t="shared" si="4"/>
        <v>0</v>
      </c>
      <c r="AD18" s="150" t="e">
        <f t="shared" si="5"/>
        <v>#DIV/0!</v>
      </c>
      <c r="AE18" s="150">
        <f t="shared" si="6"/>
        <v>0</v>
      </c>
      <c r="AF18" s="154">
        <f t="shared" si="6"/>
        <v>0</v>
      </c>
    </row>
    <row r="19" spans="1:32" hidden="1" x14ac:dyDescent="0.3">
      <c r="A19" s="140"/>
      <c r="B19" s="141"/>
      <c r="C19" s="142"/>
      <c r="D19" s="142"/>
      <c r="E19" s="141"/>
      <c r="F19" s="143" t="e">
        <f t="shared" si="0"/>
        <v>#N/A</v>
      </c>
      <c r="G19" s="142"/>
      <c r="H19" s="143"/>
      <c r="I19" s="175"/>
      <c r="J19" s="144"/>
      <c r="K19" s="145"/>
      <c r="L19" s="145"/>
      <c r="M19" s="145"/>
      <c r="N19" s="146"/>
      <c r="O19" s="147"/>
      <c r="P19" s="148" t="e">
        <f t="shared" si="1"/>
        <v>#DIV/0!</v>
      </c>
      <c r="Q19" s="145"/>
      <c r="R19" s="145"/>
      <c r="S19" s="145"/>
      <c r="T19" s="146"/>
      <c r="U19" s="147"/>
      <c r="V19" s="150" t="e">
        <f t="shared" si="2"/>
        <v>#DIV/0!</v>
      </c>
      <c r="W19" s="145"/>
      <c r="X19" s="145"/>
      <c r="Y19" s="145"/>
      <c r="Z19" s="146"/>
      <c r="AA19" s="147"/>
      <c r="AB19" s="152" t="e">
        <f t="shared" si="3"/>
        <v>#DIV/0!</v>
      </c>
      <c r="AC19" s="153">
        <f t="shared" si="4"/>
        <v>0</v>
      </c>
      <c r="AD19" s="150" t="e">
        <f t="shared" si="5"/>
        <v>#DIV/0!</v>
      </c>
      <c r="AE19" s="150">
        <f t="shared" si="6"/>
        <v>0</v>
      </c>
      <c r="AF19" s="154">
        <f t="shared" si="6"/>
        <v>0</v>
      </c>
    </row>
    <row r="20" spans="1:32" hidden="1" x14ac:dyDescent="0.3">
      <c r="A20" s="140"/>
      <c r="B20" s="186"/>
      <c r="C20" s="142"/>
      <c r="D20" s="142"/>
      <c r="E20" s="141"/>
      <c r="F20" s="143" t="e">
        <f t="shared" si="0"/>
        <v>#N/A</v>
      </c>
      <c r="G20" s="142"/>
      <c r="H20" s="143"/>
      <c r="I20" s="175"/>
      <c r="J20" s="144"/>
      <c r="K20" s="145"/>
      <c r="L20" s="145"/>
      <c r="M20" s="145"/>
      <c r="N20" s="146"/>
      <c r="O20" s="147"/>
      <c r="P20" s="148" t="e">
        <f t="shared" si="1"/>
        <v>#DIV/0!</v>
      </c>
      <c r="Q20" s="149"/>
      <c r="R20" s="149"/>
      <c r="S20" s="149"/>
      <c r="T20" s="149"/>
      <c r="U20" s="149"/>
      <c r="V20" s="150" t="e">
        <f t="shared" si="2"/>
        <v>#DIV/0!</v>
      </c>
      <c r="W20" s="151"/>
      <c r="X20" s="152"/>
      <c r="Y20" s="152"/>
      <c r="Z20" s="152"/>
      <c r="AA20" s="152"/>
      <c r="AB20" s="152" t="e">
        <f t="shared" si="3"/>
        <v>#DIV/0!</v>
      </c>
      <c r="AC20" s="153">
        <f t="shared" si="4"/>
        <v>0</v>
      </c>
      <c r="AD20" s="150" t="e">
        <f t="shared" si="5"/>
        <v>#DIV/0!</v>
      </c>
      <c r="AE20" s="150">
        <f t="shared" si="6"/>
        <v>0</v>
      </c>
      <c r="AF20" s="154">
        <f t="shared" si="6"/>
        <v>0</v>
      </c>
    </row>
    <row r="21" spans="1:32" hidden="1" x14ac:dyDescent="0.3">
      <c r="A21" s="140"/>
      <c r="B21" s="141"/>
      <c r="C21" s="142"/>
      <c r="D21" s="142"/>
      <c r="E21" s="158"/>
      <c r="F21" s="143" t="e">
        <f t="shared" si="0"/>
        <v>#N/A</v>
      </c>
      <c r="G21" s="142"/>
      <c r="H21" s="143"/>
      <c r="I21" s="175"/>
      <c r="J21" s="144"/>
      <c r="K21" s="145"/>
      <c r="L21" s="145"/>
      <c r="M21" s="145"/>
      <c r="N21" s="146"/>
      <c r="O21" s="147"/>
      <c r="P21" s="148" t="e">
        <f t="shared" si="1"/>
        <v>#DIV/0!</v>
      </c>
      <c r="Q21" s="149"/>
      <c r="R21" s="149"/>
      <c r="S21" s="149"/>
      <c r="T21" s="149"/>
      <c r="U21" s="149"/>
      <c r="V21" s="150" t="e">
        <f t="shared" si="2"/>
        <v>#DIV/0!</v>
      </c>
      <c r="W21" s="151"/>
      <c r="X21" s="152"/>
      <c r="Y21" s="152"/>
      <c r="Z21" s="152"/>
      <c r="AA21" s="152"/>
      <c r="AB21" s="152" t="e">
        <f t="shared" si="3"/>
        <v>#DIV/0!</v>
      </c>
      <c r="AC21" s="153">
        <f t="shared" si="4"/>
        <v>0</v>
      </c>
      <c r="AD21" s="150" t="e">
        <f t="shared" si="5"/>
        <v>#DIV/0!</v>
      </c>
      <c r="AE21" s="150">
        <f t="shared" si="6"/>
        <v>0</v>
      </c>
      <c r="AF21" s="154">
        <f t="shared" si="6"/>
        <v>0</v>
      </c>
    </row>
    <row r="22" spans="1:32" hidden="1" x14ac:dyDescent="0.3">
      <c r="A22" s="140"/>
      <c r="B22" s="158"/>
      <c r="C22" s="142"/>
      <c r="D22" s="142"/>
      <c r="E22" s="158"/>
      <c r="F22" s="143" t="e">
        <f t="shared" si="0"/>
        <v>#N/A</v>
      </c>
      <c r="G22" s="142"/>
      <c r="H22" s="143"/>
      <c r="I22" s="175"/>
      <c r="J22" s="144"/>
      <c r="K22" s="145"/>
      <c r="L22" s="145"/>
      <c r="M22" s="145"/>
      <c r="N22" s="146"/>
      <c r="O22" s="147"/>
      <c r="P22" s="148" t="e">
        <f t="shared" si="1"/>
        <v>#DIV/0!</v>
      </c>
      <c r="Q22" s="149"/>
      <c r="R22" s="149"/>
      <c r="S22" s="149"/>
      <c r="T22" s="149"/>
      <c r="U22" s="149"/>
      <c r="V22" s="150" t="e">
        <f t="shared" si="2"/>
        <v>#DIV/0!</v>
      </c>
      <c r="W22" s="151"/>
      <c r="X22" s="152"/>
      <c r="Y22" s="152"/>
      <c r="Z22" s="152"/>
      <c r="AA22" s="152"/>
      <c r="AB22" s="152" t="e">
        <f t="shared" si="3"/>
        <v>#DIV/0!</v>
      </c>
      <c r="AC22" s="153">
        <f t="shared" si="4"/>
        <v>0</v>
      </c>
      <c r="AD22" s="150" t="e">
        <f t="shared" si="5"/>
        <v>#DIV/0!</v>
      </c>
      <c r="AE22" s="150">
        <f t="shared" si="6"/>
        <v>0</v>
      </c>
      <c r="AF22" s="154">
        <f t="shared" si="6"/>
        <v>0</v>
      </c>
    </row>
    <row r="23" spans="1:32" hidden="1" x14ac:dyDescent="0.3">
      <c r="A23" s="140"/>
      <c r="B23" s="141"/>
      <c r="C23" s="142"/>
      <c r="D23" s="142"/>
      <c r="E23" s="141"/>
      <c r="F23" s="143" t="e">
        <f t="shared" ref="F23:F37" si="7">VLOOKUP(B23,NomLicenceClub,2,FALSE)</f>
        <v>#N/A</v>
      </c>
      <c r="G23" s="142"/>
      <c r="H23" s="143"/>
      <c r="I23" s="175"/>
      <c r="J23" s="144"/>
      <c r="K23" s="145"/>
      <c r="L23" s="145"/>
      <c r="M23" s="145"/>
      <c r="N23" s="146"/>
      <c r="O23" s="147"/>
      <c r="P23" s="148" t="e">
        <f t="shared" si="1"/>
        <v>#DIV/0!</v>
      </c>
      <c r="Q23" s="149"/>
      <c r="R23" s="149"/>
      <c r="S23" s="149"/>
      <c r="T23" s="149"/>
      <c r="U23" s="149"/>
      <c r="V23" s="150" t="e">
        <f t="shared" si="2"/>
        <v>#DIV/0!</v>
      </c>
      <c r="W23" s="151"/>
      <c r="X23" s="152"/>
      <c r="Y23" s="152"/>
      <c r="Z23" s="152"/>
      <c r="AA23" s="152"/>
      <c r="AB23" s="152" t="e">
        <f t="shared" si="3"/>
        <v>#DIV/0!</v>
      </c>
      <c r="AC23" s="153">
        <f t="shared" si="4"/>
        <v>0</v>
      </c>
      <c r="AD23" s="150" t="e">
        <f t="shared" si="5"/>
        <v>#DIV/0!</v>
      </c>
      <c r="AE23" s="150">
        <f t="shared" si="6"/>
        <v>0</v>
      </c>
      <c r="AF23" s="154">
        <f t="shared" si="6"/>
        <v>0</v>
      </c>
    </row>
    <row r="24" spans="1:32" hidden="1" x14ac:dyDescent="0.3">
      <c r="A24" s="140"/>
      <c r="B24" s="141"/>
      <c r="C24" s="142"/>
      <c r="D24" s="142"/>
      <c r="E24" s="141"/>
      <c r="F24" s="143" t="e">
        <f t="shared" si="7"/>
        <v>#N/A</v>
      </c>
      <c r="G24" s="142"/>
      <c r="H24" s="143"/>
      <c r="I24" s="175"/>
      <c r="J24" s="144"/>
      <c r="K24" s="145"/>
      <c r="L24" s="145"/>
      <c r="M24" s="145"/>
      <c r="N24" s="146"/>
      <c r="O24" s="147"/>
      <c r="P24" s="148" t="e">
        <f t="shared" si="1"/>
        <v>#DIV/0!</v>
      </c>
      <c r="Q24" s="149"/>
      <c r="R24" s="149"/>
      <c r="S24" s="149"/>
      <c r="T24" s="149"/>
      <c r="U24" s="149"/>
      <c r="V24" s="150" t="e">
        <f t="shared" si="2"/>
        <v>#DIV/0!</v>
      </c>
      <c r="W24" s="151"/>
      <c r="X24" s="152"/>
      <c r="Y24" s="152"/>
      <c r="Z24" s="152"/>
      <c r="AA24" s="152"/>
      <c r="AB24" s="152" t="e">
        <f t="shared" si="3"/>
        <v>#DIV/0!</v>
      </c>
      <c r="AC24" s="153">
        <f t="shared" si="4"/>
        <v>0</v>
      </c>
      <c r="AD24" s="150" t="e">
        <f t="shared" si="5"/>
        <v>#DIV/0!</v>
      </c>
      <c r="AE24" s="150">
        <f t="shared" si="6"/>
        <v>0</v>
      </c>
      <c r="AF24" s="154">
        <f t="shared" si="6"/>
        <v>0</v>
      </c>
    </row>
    <row r="25" spans="1:32" hidden="1" x14ac:dyDescent="0.3">
      <c r="A25" s="140"/>
      <c r="B25" s="141"/>
      <c r="C25" s="142"/>
      <c r="D25" s="142"/>
      <c r="E25" s="141"/>
      <c r="F25" s="143" t="e">
        <f t="shared" si="7"/>
        <v>#N/A</v>
      </c>
      <c r="G25" s="142"/>
      <c r="H25" s="143"/>
      <c r="I25" s="175"/>
      <c r="J25" s="144"/>
      <c r="K25" s="145"/>
      <c r="L25" s="145"/>
      <c r="M25" s="145"/>
      <c r="N25" s="146"/>
      <c r="O25" s="147"/>
      <c r="P25" s="148" t="e">
        <f t="shared" si="1"/>
        <v>#DIV/0!</v>
      </c>
      <c r="Q25" s="149"/>
      <c r="R25" s="149"/>
      <c r="S25" s="149"/>
      <c r="T25" s="149"/>
      <c r="U25" s="149"/>
      <c r="V25" s="150" t="e">
        <f t="shared" si="2"/>
        <v>#DIV/0!</v>
      </c>
      <c r="W25" s="151"/>
      <c r="X25" s="152"/>
      <c r="Y25" s="152"/>
      <c r="Z25" s="152"/>
      <c r="AA25" s="152"/>
      <c r="AB25" s="152" t="e">
        <f t="shared" si="3"/>
        <v>#DIV/0!</v>
      </c>
      <c r="AC25" s="153">
        <f t="shared" si="4"/>
        <v>0</v>
      </c>
      <c r="AD25" s="150" t="e">
        <f t="shared" si="5"/>
        <v>#DIV/0!</v>
      </c>
      <c r="AE25" s="150">
        <f t="shared" si="6"/>
        <v>0</v>
      </c>
      <c r="AF25" s="154">
        <f t="shared" si="6"/>
        <v>0</v>
      </c>
    </row>
    <row r="26" spans="1:32" hidden="1" x14ac:dyDescent="0.3">
      <c r="A26" s="140"/>
      <c r="B26" s="141"/>
      <c r="C26" s="142"/>
      <c r="D26" s="142"/>
      <c r="E26" s="141"/>
      <c r="F26" s="143" t="e">
        <f t="shared" si="7"/>
        <v>#N/A</v>
      </c>
      <c r="G26" s="142"/>
      <c r="H26" s="143"/>
      <c r="I26" s="175"/>
      <c r="J26" s="144"/>
      <c r="K26" s="145"/>
      <c r="L26" s="145"/>
      <c r="M26" s="145"/>
      <c r="N26" s="146"/>
      <c r="O26" s="147"/>
      <c r="P26" s="148" t="e">
        <f t="shared" si="1"/>
        <v>#DIV/0!</v>
      </c>
      <c r="Q26" s="149"/>
      <c r="R26" s="149"/>
      <c r="S26" s="149"/>
      <c r="T26" s="149"/>
      <c r="U26" s="149"/>
      <c r="V26" s="150" t="e">
        <f t="shared" si="2"/>
        <v>#DIV/0!</v>
      </c>
      <c r="W26" s="151"/>
      <c r="X26" s="152"/>
      <c r="Y26" s="152"/>
      <c r="Z26" s="152"/>
      <c r="AA26" s="152"/>
      <c r="AB26" s="152" t="e">
        <f t="shared" si="3"/>
        <v>#DIV/0!</v>
      </c>
      <c r="AC26" s="153">
        <f t="shared" si="4"/>
        <v>0</v>
      </c>
      <c r="AD26" s="150" t="e">
        <f t="shared" si="5"/>
        <v>#DIV/0!</v>
      </c>
      <c r="AE26" s="150">
        <f t="shared" si="6"/>
        <v>0</v>
      </c>
      <c r="AF26" s="154">
        <f t="shared" si="6"/>
        <v>0</v>
      </c>
    </row>
    <row r="27" spans="1:32" hidden="1" x14ac:dyDescent="0.3">
      <c r="A27" s="140"/>
      <c r="B27" s="141"/>
      <c r="C27" s="142"/>
      <c r="D27" s="142"/>
      <c r="E27" s="141"/>
      <c r="F27" s="143" t="e">
        <f t="shared" si="7"/>
        <v>#N/A</v>
      </c>
      <c r="G27" s="142"/>
      <c r="H27" s="143"/>
      <c r="I27" s="175"/>
      <c r="J27" s="144"/>
      <c r="K27" s="145"/>
      <c r="L27" s="145"/>
      <c r="M27" s="145"/>
      <c r="N27" s="146"/>
      <c r="O27" s="147"/>
      <c r="P27" s="148" t="e">
        <f t="shared" si="1"/>
        <v>#DIV/0!</v>
      </c>
      <c r="Q27" s="149"/>
      <c r="R27" s="149"/>
      <c r="S27" s="149"/>
      <c r="T27" s="149"/>
      <c r="U27" s="149"/>
      <c r="V27" s="150" t="e">
        <f t="shared" si="2"/>
        <v>#DIV/0!</v>
      </c>
      <c r="W27" s="151"/>
      <c r="X27" s="152"/>
      <c r="Y27" s="152"/>
      <c r="Z27" s="152"/>
      <c r="AA27" s="152"/>
      <c r="AB27" s="152" t="e">
        <f t="shared" si="3"/>
        <v>#DIV/0!</v>
      </c>
      <c r="AC27" s="153">
        <f t="shared" si="4"/>
        <v>0</v>
      </c>
      <c r="AD27" s="150" t="e">
        <f t="shared" si="5"/>
        <v>#DIV/0!</v>
      </c>
      <c r="AE27" s="150">
        <f t="shared" si="6"/>
        <v>0</v>
      </c>
      <c r="AF27" s="154">
        <f t="shared" si="6"/>
        <v>0</v>
      </c>
    </row>
    <row r="28" spans="1:32" hidden="1" x14ac:dyDescent="0.3">
      <c r="A28" s="140"/>
      <c r="B28" s="141"/>
      <c r="C28" s="142"/>
      <c r="D28" s="142"/>
      <c r="E28" s="141"/>
      <c r="F28" s="143" t="e">
        <f t="shared" si="7"/>
        <v>#N/A</v>
      </c>
      <c r="G28" s="142"/>
      <c r="H28" s="143"/>
      <c r="I28" s="175"/>
      <c r="J28" s="144"/>
      <c r="K28" s="145"/>
      <c r="L28" s="145"/>
      <c r="M28" s="145"/>
      <c r="N28" s="146"/>
      <c r="O28" s="147"/>
      <c r="P28" s="148" t="e">
        <f t="shared" si="1"/>
        <v>#DIV/0!</v>
      </c>
      <c r="Q28" s="149"/>
      <c r="R28" s="149"/>
      <c r="S28" s="149"/>
      <c r="T28" s="149"/>
      <c r="U28" s="149"/>
      <c r="V28" s="150" t="e">
        <f t="shared" si="2"/>
        <v>#DIV/0!</v>
      </c>
      <c r="W28" s="151"/>
      <c r="X28" s="152"/>
      <c r="Y28" s="152"/>
      <c r="Z28" s="152"/>
      <c r="AA28" s="152"/>
      <c r="AB28" s="152" t="e">
        <f t="shared" si="3"/>
        <v>#DIV/0!</v>
      </c>
      <c r="AC28" s="153">
        <f t="shared" si="4"/>
        <v>0</v>
      </c>
      <c r="AD28" s="150" t="e">
        <f t="shared" si="5"/>
        <v>#DIV/0!</v>
      </c>
      <c r="AE28" s="150">
        <f t="shared" si="6"/>
        <v>0</v>
      </c>
      <c r="AF28" s="154">
        <f t="shared" si="6"/>
        <v>0</v>
      </c>
    </row>
    <row r="29" spans="1:32" hidden="1" x14ac:dyDescent="0.3">
      <c r="A29" s="140"/>
      <c r="B29" s="141"/>
      <c r="C29" s="142"/>
      <c r="D29" s="142"/>
      <c r="E29" s="141"/>
      <c r="F29" s="143" t="e">
        <f t="shared" si="7"/>
        <v>#N/A</v>
      </c>
      <c r="G29" s="142"/>
      <c r="H29" s="143"/>
      <c r="I29" s="175"/>
      <c r="J29" s="144"/>
      <c r="K29" s="145"/>
      <c r="L29" s="145"/>
      <c r="M29" s="145"/>
      <c r="N29" s="146"/>
      <c r="O29" s="147"/>
      <c r="P29" s="148" t="e">
        <f t="shared" si="1"/>
        <v>#DIV/0!</v>
      </c>
      <c r="Q29" s="149"/>
      <c r="R29" s="149"/>
      <c r="S29" s="149"/>
      <c r="T29" s="149"/>
      <c r="U29" s="149"/>
      <c r="V29" s="150" t="e">
        <f t="shared" si="2"/>
        <v>#DIV/0!</v>
      </c>
      <c r="W29" s="151"/>
      <c r="X29" s="152"/>
      <c r="Y29" s="152"/>
      <c r="Z29" s="152"/>
      <c r="AA29" s="152"/>
      <c r="AB29" s="152" t="e">
        <f t="shared" si="3"/>
        <v>#DIV/0!</v>
      </c>
      <c r="AC29" s="153">
        <f t="shared" si="4"/>
        <v>0</v>
      </c>
      <c r="AD29" s="150" t="e">
        <f t="shared" si="5"/>
        <v>#DIV/0!</v>
      </c>
      <c r="AE29" s="150">
        <f t="shared" si="6"/>
        <v>0</v>
      </c>
      <c r="AF29" s="154">
        <f t="shared" si="6"/>
        <v>0</v>
      </c>
    </row>
    <row r="30" spans="1:32" hidden="1" x14ac:dyDescent="0.3">
      <c r="A30" s="140"/>
      <c r="B30" s="141"/>
      <c r="C30" s="142"/>
      <c r="D30" s="142"/>
      <c r="E30" s="141"/>
      <c r="F30" s="143" t="e">
        <f t="shared" si="7"/>
        <v>#N/A</v>
      </c>
      <c r="G30" s="142"/>
      <c r="H30" s="143"/>
      <c r="I30" s="175"/>
      <c r="J30" s="144"/>
      <c r="K30" s="145"/>
      <c r="L30" s="145"/>
      <c r="M30" s="145"/>
      <c r="N30" s="146"/>
      <c r="O30" s="147"/>
      <c r="P30" s="148" t="e">
        <f t="shared" si="1"/>
        <v>#DIV/0!</v>
      </c>
      <c r="Q30" s="149"/>
      <c r="R30" s="149"/>
      <c r="S30" s="149"/>
      <c r="T30" s="149"/>
      <c r="U30" s="149"/>
      <c r="V30" s="150" t="e">
        <f t="shared" si="2"/>
        <v>#DIV/0!</v>
      </c>
      <c r="W30" s="151"/>
      <c r="X30" s="152"/>
      <c r="Y30" s="152"/>
      <c r="Z30" s="152"/>
      <c r="AA30" s="152"/>
      <c r="AB30" s="152" t="e">
        <f t="shared" si="3"/>
        <v>#DIV/0!</v>
      </c>
      <c r="AC30" s="153">
        <f t="shared" si="4"/>
        <v>0</v>
      </c>
      <c r="AD30" s="150" t="e">
        <f t="shared" si="5"/>
        <v>#DIV/0!</v>
      </c>
      <c r="AE30" s="150">
        <f t="shared" si="6"/>
        <v>0</v>
      </c>
      <c r="AF30" s="154">
        <f t="shared" si="6"/>
        <v>0</v>
      </c>
    </row>
    <row r="31" spans="1:32" hidden="1" x14ac:dyDescent="0.3">
      <c r="A31" s="140"/>
      <c r="B31" s="141"/>
      <c r="C31" s="142"/>
      <c r="D31" s="142"/>
      <c r="E31" s="141"/>
      <c r="F31" s="143" t="e">
        <f t="shared" si="7"/>
        <v>#N/A</v>
      </c>
      <c r="G31" s="142"/>
      <c r="H31" s="143"/>
      <c r="I31" s="175"/>
      <c r="J31" s="143"/>
      <c r="K31" s="145"/>
      <c r="L31" s="145"/>
      <c r="M31" s="145"/>
      <c r="N31" s="146"/>
      <c r="O31" s="147"/>
      <c r="P31" s="148" t="e">
        <f t="shared" si="1"/>
        <v>#DIV/0!</v>
      </c>
      <c r="Q31" s="149"/>
      <c r="R31" s="149"/>
      <c r="S31" s="149"/>
      <c r="T31" s="149"/>
      <c r="U31" s="149"/>
      <c r="V31" s="150" t="e">
        <f t="shared" si="2"/>
        <v>#DIV/0!</v>
      </c>
      <c r="W31" s="151"/>
      <c r="X31" s="152"/>
      <c r="Y31" s="152"/>
      <c r="Z31" s="152"/>
      <c r="AA31" s="152"/>
      <c r="AB31" s="152" t="e">
        <f t="shared" si="3"/>
        <v>#DIV/0!</v>
      </c>
      <c r="AC31" s="153">
        <f t="shared" si="4"/>
        <v>0</v>
      </c>
      <c r="AD31" s="150" t="e">
        <f t="shared" si="5"/>
        <v>#DIV/0!</v>
      </c>
      <c r="AE31" s="150">
        <f t="shared" si="6"/>
        <v>0</v>
      </c>
      <c r="AF31" s="154">
        <f t="shared" si="6"/>
        <v>0</v>
      </c>
    </row>
    <row r="32" spans="1:32" hidden="1" x14ac:dyDescent="0.3">
      <c r="A32" s="140"/>
      <c r="B32" s="141"/>
      <c r="C32" s="142"/>
      <c r="D32" s="142"/>
      <c r="E32" s="141"/>
      <c r="F32" s="143" t="e">
        <f t="shared" si="7"/>
        <v>#N/A</v>
      </c>
      <c r="G32" s="142"/>
      <c r="H32" s="143"/>
      <c r="I32" s="175"/>
      <c r="J32" s="143"/>
      <c r="K32" s="145"/>
      <c r="L32" s="145"/>
      <c r="M32" s="145"/>
      <c r="N32" s="146"/>
      <c r="O32" s="147"/>
      <c r="P32" s="148" t="e">
        <f t="shared" si="1"/>
        <v>#DIV/0!</v>
      </c>
      <c r="Q32" s="149"/>
      <c r="R32" s="149"/>
      <c r="S32" s="149"/>
      <c r="T32" s="149"/>
      <c r="U32" s="149"/>
      <c r="V32" s="150" t="e">
        <f t="shared" si="2"/>
        <v>#DIV/0!</v>
      </c>
      <c r="W32" s="151"/>
      <c r="X32" s="152"/>
      <c r="Y32" s="152"/>
      <c r="Z32" s="152"/>
      <c r="AA32" s="152"/>
      <c r="AB32" s="152" t="e">
        <f t="shared" si="3"/>
        <v>#DIV/0!</v>
      </c>
      <c r="AC32" s="153">
        <f t="shared" si="4"/>
        <v>0</v>
      </c>
      <c r="AD32" s="150" t="e">
        <f t="shared" si="5"/>
        <v>#DIV/0!</v>
      </c>
      <c r="AE32" s="150">
        <f t="shared" si="6"/>
        <v>0</v>
      </c>
      <c r="AF32" s="154">
        <f t="shared" si="6"/>
        <v>0</v>
      </c>
    </row>
    <row r="33" spans="1:32" hidden="1" x14ac:dyDescent="0.3">
      <c r="A33" s="140"/>
      <c r="B33" s="141"/>
      <c r="C33" s="142"/>
      <c r="D33" s="142"/>
      <c r="E33" s="141"/>
      <c r="F33" s="143" t="e">
        <f t="shared" si="7"/>
        <v>#N/A</v>
      </c>
      <c r="G33" s="142"/>
      <c r="H33" s="143"/>
      <c r="I33" s="175"/>
      <c r="J33" s="143"/>
      <c r="K33" s="145"/>
      <c r="L33" s="145"/>
      <c r="M33" s="145"/>
      <c r="N33" s="146"/>
      <c r="O33" s="147"/>
      <c r="P33" s="148" t="e">
        <f t="shared" si="1"/>
        <v>#DIV/0!</v>
      </c>
      <c r="Q33" s="149"/>
      <c r="R33" s="149"/>
      <c r="S33" s="149"/>
      <c r="T33" s="149"/>
      <c r="U33" s="149"/>
      <c r="V33" s="150" t="e">
        <f t="shared" si="2"/>
        <v>#DIV/0!</v>
      </c>
      <c r="W33" s="151"/>
      <c r="X33" s="152"/>
      <c r="Y33" s="152"/>
      <c r="Z33" s="152"/>
      <c r="AA33" s="152"/>
      <c r="AB33" s="152" t="e">
        <f t="shared" si="3"/>
        <v>#DIV/0!</v>
      </c>
      <c r="AC33" s="153">
        <f t="shared" si="4"/>
        <v>0</v>
      </c>
      <c r="AD33" s="150" t="e">
        <f t="shared" si="5"/>
        <v>#DIV/0!</v>
      </c>
      <c r="AE33" s="150">
        <f t="shared" ref="AE33:AF47" si="8">MAX(N33,T33,Z33)</f>
        <v>0</v>
      </c>
      <c r="AF33" s="154">
        <f t="shared" si="8"/>
        <v>0</v>
      </c>
    </row>
    <row r="34" spans="1:32" hidden="1" x14ac:dyDescent="0.3">
      <c r="A34" s="140"/>
      <c r="B34" s="141"/>
      <c r="C34" s="142"/>
      <c r="D34" s="142"/>
      <c r="E34" s="141"/>
      <c r="F34" s="143" t="e">
        <f t="shared" si="7"/>
        <v>#N/A</v>
      </c>
      <c r="G34" s="142"/>
      <c r="H34" s="143"/>
      <c r="I34" s="175"/>
      <c r="J34" s="143"/>
      <c r="K34" s="145"/>
      <c r="L34" s="145"/>
      <c r="M34" s="145"/>
      <c r="N34" s="146"/>
      <c r="O34" s="147"/>
      <c r="P34" s="148" t="e">
        <f t="shared" si="1"/>
        <v>#DIV/0!</v>
      </c>
      <c r="Q34" s="149"/>
      <c r="R34" s="149"/>
      <c r="S34" s="149"/>
      <c r="T34" s="149"/>
      <c r="U34" s="149"/>
      <c r="V34" s="150" t="e">
        <f t="shared" si="2"/>
        <v>#DIV/0!</v>
      </c>
      <c r="W34" s="151"/>
      <c r="X34" s="152"/>
      <c r="Y34" s="152"/>
      <c r="Z34" s="152"/>
      <c r="AA34" s="152"/>
      <c r="AB34" s="152" t="e">
        <f t="shared" si="3"/>
        <v>#DIV/0!</v>
      </c>
      <c r="AC34" s="153">
        <f t="shared" si="4"/>
        <v>0</v>
      </c>
      <c r="AD34" s="150" t="e">
        <f t="shared" si="5"/>
        <v>#DIV/0!</v>
      </c>
      <c r="AE34" s="150">
        <f t="shared" si="8"/>
        <v>0</v>
      </c>
      <c r="AF34" s="154">
        <f t="shared" si="8"/>
        <v>0</v>
      </c>
    </row>
    <row r="35" spans="1:32" hidden="1" x14ac:dyDescent="0.3">
      <c r="A35" s="187"/>
      <c r="B35" s="141"/>
      <c r="C35" s="142"/>
      <c r="D35" s="142"/>
      <c r="E35" s="141"/>
      <c r="F35" s="143" t="e">
        <f t="shared" si="7"/>
        <v>#N/A</v>
      </c>
      <c r="G35" s="142"/>
      <c r="H35" s="143"/>
      <c r="I35" s="175"/>
      <c r="J35" s="143"/>
      <c r="K35" s="145"/>
      <c r="L35" s="145"/>
      <c r="M35" s="145"/>
      <c r="N35" s="146"/>
      <c r="O35" s="147"/>
      <c r="P35" s="148" t="e">
        <f t="shared" si="1"/>
        <v>#DIV/0!</v>
      </c>
      <c r="Q35" s="149"/>
      <c r="R35" s="149"/>
      <c r="S35" s="149"/>
      <c r="T35" s="149"/>
      <c r="U35" s="149"/>
      <c r="V35" s="150" t="e">
        <f t="shared" si="2"/>
        <v>#DIV/0!</v>
      </c>
      <c r="W35" s="151"/>
      <c r="X35" s="152"/>
      <c r="Y35" s="152"/>
      <c r="Z35" s="152"/>
      <c r="AA35" s="152"/>
      <c r="AB35" s="152" t="e">
        <f t="shared" si="3"/>
        <v>#DIV/0!</v>
      </c>
      <c r="AC35" s="153">
        <f t="shared" si="4"/>
        <v>0</v>
      </c>
      <c r="AD35" s="150" t="e">
        <f t="shared" si="5"/>
        <v>#DIV/0!</v>
      </c>
      <c r="AE35" s="150">
        <f t="shared" si="8"/>
        <v>0</v>
      </c>
      <c r="AF35" s="154">
        <f t="shared" si="8"/>
        <v>0</v>
      </c>
    </row>
    <row r="36" spans="1:32" hidden="1" x14ac:dyDescent="0.3">
      <c r="A36" s="187"/>
      <c r="B36" s="141"/>
      <c r="C36" s="142"/>
      <c r="D36" s="142"/>
      <c r="E36" s="141"/>
      <c r="F36" s="143" t="e">
        <f t="shared" si="7"/>
        <v>#N/A</v>
      </c>
      <c r="G36" s="142"/>
      <c r="H36" s="143"/>
      <c r="I36" s="175"/>
      <c r="J36" s="143"/>
      <c r="K36" s="145"/>
      <c r="L36" s="145"/>
      <c r="M36" s="145"/>
      <c r="N36" s="146"/>
      <c r="O36" s="147"/>
      <c r="P36" s="148" t="e">
        <f t="shared" si="1"/>
        <v>#DIV/0!</v>
      </c>
      <c r="Q36" s="149"/>
      <c r="R36" s="149"/>
      <c r="S36" s="149"/>
      <c r="T36" s="149"/>
      <c r="U36" s="149"/>
      <c r="V36" s="150" t="e">
        <f t="shared" si="2"/>
        <v>#DIV/0!</v>
      </c>
      <c r="W36" s="151"/>
      <c r="X36" s="152"/>
      <c r="Y36" s="152"/>
      <c r="Z36" s="152"/>
      <c r="AA36" s="152"/>
      <c r="AB36" s="152" t="e">
        <f t="shared" si="3"/>
        <v>#DIV/0!</v>
      </c>
      <c r="AC36" s="153">
        <f t="shared" si="4"/>
        <v>0</v>
      </c>
      <c r="AD36" s="150" t="e">
        <f t="shared" si="5"/>
        <v>#DIV/0!</v>
      </c>
      <c r="AE36" s="150">
        <f t="shared" si="8"/>
        <v>0</v>
      </c>
      <c r="AF36" s="154">
        <f t="shared" si="8"/>
        <v>0</v>
      </c>
    </row>
    <row r="37" spans="1:32" hidden="1" x14ac:dyDescent="0.3">
      <c r="A37" s="187"/>
      <c r="B37" s="141"/>
      <c r="C37" s="142"/>
      <c r="D37" s="142"/>
      <c r="E37" s="141"/>
      <c r="F37" s="143" t="e">
        <f t="shared" si="7"/>
        <v>#N/A</v>
      </c>
      <c r="G37" s="142"/>
      <c r="H37" s="143"/>
      <c r="I37" s="175"/>
      <c r="J37" s="143"/>
      <c r="K37" s="145"/>
      <c r="L37" s="145"/>
      <c r="M37" s="145"/>
      <c r="N37" s="146"/>
      <c r="O37" s="147"/>
      <c r="P37" s="148" t="e">
        <f t="shared" si="1"/>
        <v>#DIV/0!</v>
      </c>
      <c r="Q37" s="149"/>
      <c r="R37" s="149"/>
      <c r="S37" s="149"/>
      <c r="T37" s="149"/>
      <c r="U37" s="149"/>
      <c r="V37" s="150" t="e">
        <f t="shared" si="2"/>
        <v>#DIV/0!</v>
      </c>
      <c r="W37" s="151"/>
      <c r="X37" s="152"/>
      <c r="Y37" s="152"/>
      <c r="Z37" s="152"/>
      <c r="AA37" s="152"/>
      <c r="AB37" s="152" t="e">
        <f t="shared" si="3"/>
        <v>#DIV/0!</v>
      </c>
      <c r="AC37" s="153">
        <f t="shared" si="4"/>
        <v>0</v>
      </c>
      <c r="AD37" s="150" t="e">
        <f t="shared" si="5"/>
        <v>#DIV/0!</v>
      </c>
      <c r="AE37" s="150">
        <f t="shared" si="8"/>
        <v>0</v>
      </c>
      <c r="AF37" s="154">
        <f t="shared" si="8"/>
        <v>0</v>
      </c>
    </row>
    <row r="39" spans="1:32" x14ac:dyDescent="0.3">
      <c r="E39" s="188"/>
      <c r="F39" s="188"/>
      <c r="G39" s="188"/>
      <c r="H39" s="188"/>
      <c r="I39" s="188"/>
      <c r="J39" s="188"/>
      <c r="K39" s="188"/>
      <c r="L39" s="188"/>
      <c r="M39" s="188"/>
      <c r="N39" s="188"/>
      <c r="O39" s="188"/>
      <c r="P39" s="188"/>
    </row>
    <row r="40" spans="1:32" x14ac:dyDescent="0.3">
      <c r="E40" s="188"/>
      <c r="F40" s="188"/>
      <c r="G40" s="188"/>
      <c r="H40" s="188"/>
      <c r="I40" s="188"/>
      <c r="J40" s="188"/>
      <c r="K40" s="188"/>
      <c r="L40" s="188"/>
      <c r="M40" s="188"/>
      <c r="N40" s="188"/>
      <c r="O40" s="188"/>
      <c r="P40" s="188"/>
    </row>
    <row r="41" spans="1:32" x14ac:dyDescent="0.3">
      <c r="E41" s="188"/>
      <c r="F41" s="188"/>
      <c r="G41" s="188"/>
      <c r="H41" s="188"/>
      <c r="I41" s="188"/>
      <c r="J41" s="188"/>
      <c r="K41" s="188"/>
      <c r="L41" s="188"/>
      <c r="M41" s="188"/>
      <c r="N41" s="188"/>
      <c r="O41" s="188"/>
      <c r="P41" s="188"/>
    </row>
    <row r="52" spans="4:4" x14ac:dyDescent="0.3">
      <c r="D52" s="126" t="s">
        <v>75</v>
      </c>
    </row>
    <row r="53" spans="4:4" x14ac:dyDescent="0.3">
      <c r="D53" s="126" t="s">
        <v>76</v>
      </c>
    </row>
    <row r="54" spans="4:4" x14ac:dyDescent="0.3">
      <c r="D54" s="126" t="s">
        <v>77</v>
      </c>
    </row>
    <row r="55" spans="4:4" x14ac:dyDescent="0.3">
      <c r="D55" s="126" t="s">
        <v>78</v>
      </c>
    </row>
    <row r="56" spans="4:4" x14ac:dyDescent="0.3">
      <c r="D56" s="126" t="s">
        <v>79</v>
      </c>
    </row>
    <row r="81" spans="1:132" s="189" customFormat="1" x14ac:dyDescent="0.3">
      <c r="A81" s="1"/>
      <c r="B81" s="1"/>
      <c r="C81" s="126"/>
      <c r="D81" s="126"/>
      <c r="E81" s="1"/>
      <c r="F81" s="1"/>
      <c r="G81" s="1"/>
      <c r="H81" s="1"/>
      <c r="I81" s="1"/>
      <c r="J81" s="1"/>
      <c r="K81" s="20"/>
      <c r="L81" s="20"/>
      <c r="M81" s="20"/>
      <c r="N81" s="127"/>
      <c r="O81" s="20"/>
      <c r="P81" s="20"/>
      <c r="Q81" s="20"/>
      <c r="R81" s="127"/>
      <c r="S81" s="20"/>
      <c r="T81" s="20"/>
      <c r="U81" s="20"/>
      <c r="V81" s="127"/>
      <c r="W81" s="1"/>
      <c r="X81" s="127"/>
      <c r="Y81" s="1"/>
      <c r="Z81" s="1"/>
      <c r="AA81" s="1"/>
      <c r="AB81" s="1"/>
      <c r="AC81" s="1"/>
      <c r="AD81" s="1"/>
      <c r="AE81" s="1"/>
      <c r="AF81" s="1"/>
      <c r="AG81" s="1"/>
      <c r="AH81" s="1"/>
      <c r="AI81" s="1"/>
      <c r="AJ81" s="1"/>
      <c r="AK81" s="1"/>
      <c r="AL81" s="1"/>
      <c r="AM81" s="1"/>
      <c r="AN81" s="1"/>
      <c r="BS81" s="190"/>
      <c r="BU81" s="191"/>
      <c r="BV81" s="192"/>
      <c r="BW81" s="192"/>
      <c r="BX81" s="193"/>
      <c r="BY81" s="194"/>
      <c r="BZ81" s="195"/>
      <c r="CA81" s="193"/>
      <c r="CB81" s="196"/>
      <c r="CC81" s="196"/>
      <c r="CD81" s="196"/>
      <c r="CE81" s="196"/>
      <c r="CF81" s="196"/>
      <c r="CG81" s="196"/>
      <c r="CH81" s="196"/>
      <c r="CI81" s="196"/>
      <c r="CJ81" s="196"/>
      <c r="CK81" s="196"/>
      <c r="CL81" s="196"/>
      <c r="CM81" s="196"/>
      <c r="CN81" s="196"/>
      <c r="CO81" s="196"/>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row>
    <row r="82" spans="1:132" x14ac:dyDescent="0.3">
      <c r="AO82" s="189"/>
      <c r="AP82" s="189"/>
      <c r="AQ82" s="189"/>
      <c r="AR82" s="189"/>
      <c r="AS82" s="189"/>
      <c r="AT82" s="189"/>
      <c r="AU82" s="189"/>
      <c r="AV82" s="189"/>
      <c r="AW82" s="189"/>
      <c r="AX82" s="189"/>
      <c r="AY82" s="189"/>
      <c r="AZ82" s="189"/>
      <c r="BA82" s="189"/>
      <c r="BB82" s="189"/>
      <c r="BC82" s="189"/>
      <c r="BD82" s="189"/>
      <c r="BE82" s="189"/>
      <c r="BF82" s="189"/>
      <c r="BG82" s="189"/>
      <c r="BH82" s="189"/>
      <c r="BI82" s="189"/>
      <c r="BJ82" s="189"/>
      <c r="BK82" s="189"/>
      <c r="BL82" s="189"/>
      <c r="BM82" s="189"/>
      <c r="BN82" s="189"/>
      <c r="BO82" s="189"/>
      <c r="BP82" s="189"/>
      <c r="BQ82" s="189"/>
      <c r="BR82" s="189"/>
      <c r="BS82" s="190"/>
      <c r="BT82" s="189"/>
      <c r="BU82" s="196"/>
      <c r="BV82" s="196"/>
      <c r="BW82" s="196"/>
      <c r="BX82" s="196"/>
      <c r="BY82" s="197"/>
      <c r="BZ82" s="189"/>
      <c r="CA82" s="196"/>
      <c r="CB82" s="196"/>
      <c r="CC82" s="196"/>
      <c r="CD82" s="196"/>
      <c r="CE82" s="196"/>
      <c r="CF82" s="196"/>
      <c r="CG82" s="196"/>
      <c r="CH82" s="196"/>
      <c r="CI82" s="196"/>
      <c r="CJ82" s="196"/>
      <c r="CK82" s="196"/>
      <c r="CL82" s="196"/>
      <c r="CM82" s="196"/>
      <c r="CN82" s="196"/>
      <c r="CO82" s="196"/>
      <c r="CP82" s="189"/>
      <c r="CQ82" s="189"/>
      <c r="CR82" s="189"/>
      <c r="CS82" s="189"/>
      <c r="CT82" s="189"/>
      <c r="CU82" s="189"/>
      <c r="CV82" s="189"/>
      <c r="CW82" s="189"/>
      <c r="CX82" s="189"/>
      <c r="CY82" s="189"/>
      <c r="CZ82" s="189"/>
      <c r="DA82" s="189"/>
    </row>
    <row r="83" spans="1:132" x14ac:dyDescent="0.3">
      <c r="AO83" s="189"/>
      <c r="AP83" s="189"/>
      <c r="AQ83" s="189"/>
      <c r="AR83" s="189"/>
      <c r="AS83" s="189"/>
      <c r="AT83" s="189"/>
      <c r="AU83" s="189"/>
      <c r="AV83" s="189"/>
      <c r="AW83" s="189"/>
      <c r="AX83" s="189"/>
      <c r="AY83" s="189"/>
      <c r="AZ83" s="189"/>
      <c r="BA83" s="189"/>
      <c r="BB83" s="189"/>
      <c r="BC83" s="189"/>
      <c r="BD83" s="189"/>
      <c r="BE83" s="189"/>
      <c r="BF83" s="189"/>
      <c r="BG83" s="189"/>
      <c r="BH83" s="189"/>
      <c r="BI83" s="189"/>
      <c r="BJ83" s="189"/>
      <c r="BK83" s="189"/>
      <c r="BL83" s="189"/>
      <c r="BM83" s="189"/>
      <c r="BN83" s="189"/>
      <c r="BO83" s="189"/>
      <c r="BP83" s="189"/>
      <c r="BQ83" s="189"/>
      <c r="BR83" s="189"/>
      <c r="BS83" s="198"/>
      <c r="BT83" s="189"/>
      <c r="BU83" s="189"/>
      <c r="BV83" s="189"/>
      <c r="BW83" s="189"/>
      <c r="BX83" s="189"/>
      <c r="BY83" s="189"/>
      <c r="BZ83" s="189"/>
      <c r="CA83" s="196"/>
      <c r="CB83" s="196"/>
      <c r="CC83" s="196"/>
      <c r="CD83" s="196"/>
      <c r="CE83" s="196"/>
      <c r="CF83" s="196"/>
      <c r="CG83" s="196"/>
      <c r="CH83" s="196"/>
      <c r="CI83" s="196"/>
      <c r="CJ83" s="196"/>
      <c r="CK83" s="196"/>
      <c r="CL83" s="196"/>
      <c r="CM83" s="196"/>
      <c r="CN83" s="189"/>
      <c r="CO83" s="189"/>
      <c r="CP83" s="189"/>
      <c r="CQ83" s="189"/>
      <c r="CR83" s="189"/>
      <c r="CS83" s="189"/>
      <c r="CT83" s="189"/>
      <c r="CU83" s="189"/>
      <c r="CV83" s="189"/>
      <c r="CW83" s="189"/>
      <c r="CX83" s="189"/>
      <c r="CY83" s="189"/>
      <c r="CZ83" s="189"/>
      <c r="DA83" s="189"/>
    </row>
    <row r="84" spans="1:132" x14ac:dyDescent="0.3">
      <c r="AO84" s="189"/>
      <c r="AP84" s="189"/>
      <c r="AQ84" s="189"/>
      <c r="AR84" s="189"/>
      <c r="AS84" s="189"/>
      <c r="AT84" s="189"/>
      <c r="AU84" s="189"/>
      <c r="AV84" s="189"/>
      <c r="AW84" s="189"/>
      <c r="AX84" s="189"/>
      <c r="AY84" s="189"/>
      <c r="AZ84" s="189"/>
      <c r="BA84" s="189"/>
      <c r="BB84" s="189"/>
      <c r="BC84" s="189"/>
      <c r="BD84" s="189"/>
      <c r="BE84" s="189"/>
      <c r="BF84" s="189"/>
      <c r="BG84" s="189"/>
      <c r="BH84" s="189"/>
      <c r="BI84" s="189"/>
      <c r="BJ84" s="189"/>
      <c r="BK84" s="189"/>
      <c r="BL84" s="189"/>
      <c r="BM84" s="189"/>
      <c r="BN84" s="189"/>
      <c r="BO84" s="189"/>
      <c r="BP84" s="189"/>
      <c r="BQ84" s="189"/>
      <c r="BR84" s="189"/>
      <c r="BS84" s="198"/>
      <c r="BT84" s="189"/>
      <c r="BU84" s="189"/>
      <c r="BV84" s="189"/>
      <c r="BW84" s="189"/>
      <c r="BX84" s="189"/>
      <c r="BY84" s="189"/>
      <c r="BZ84" s="189"/>
      <c r="CA84" s="198"/>
      <c r="CB84" s="198"/>
      <c r="CC84" s="196"/>
      <c r="CD84" s="199"/>
      <c r="CE84" s="199"/>
      <c r="CF84" s="199"/>
      <c r="CG84" s="189"/>
      <c r="CH84" s="189"/>
      <c r="CI84" s="189"/>
      <c r="CJ84" s="189"/>
      <c r="CK84" s="189"/>
      <c r="CL84" s="189"/>
      <c r="CM84" s="189"/>
      <c r="CN84" s="189"/>
      <c r="CO84" s="189"/>
      <c r="CP84" s="189"/>
      <c r="CQ84" s="189"/>
      <c r="CR84" s="189"/>
      <c r="CS84" s="189"/>
      <c r="CT84" s="189"/>
      <c r="CU84" s="189"/>
      <c r="CV84" s="189"/>
      <c r="CW84" s="189"/>
      <c r="CX84" s="189"/>
      <c r="CY84" s="189"/>
      <c r="CZ84" s="189"/>
      <c r="DA84" s="189"/>
    </row>
    <row r="85" spans="1:132" x14ac:dyDescent="0.3">
      <c r="AO85" s="189"/>
      <c r="AP85" s="189"/>
      <c r="AQ85" s="189"/>
      <c r="AR85" s="189"/>
      <c r="AS85" s="189"/>
      <c r="AT85" s="189"/>
      <c r="AU85" s="189"/>
      <c r="AV85" s="189"/>
      <c r="AW85" s="189"/>
      <c r="AX85" s="189"/>
      <c r="AY85" s="189"/>
      <c r="AZ85" s="189"/>
      <c r="BA85" s="189"/>
      <c r="BB85" s="189" t="s">
        <v>80</v>
      </c>
      <c r="BC85" s="189"/>
      <c r="BD85" s="189"/>
      <c r="BE85" s="189"/>
      <c r="BF85" s="189"/>
      <c r="BG85" s="189"/>
      <c r="BH85" s="189"/>
      <c r="BI85" s="189"/>
      <c r="BJ85" s="189"/>
      <c r="BK85" s="189"/>
      <c r="BL85" s="189"/>
      <c r="BM85" s="189"/>
      <c r="BN85" s="189"/>
      <c r="BO85" s="189"/>
      <c r="BP85" s="189"/>
      <c r="BQ85" s="189"/>
      <c r="BR85" s="189"/>
      <c r="BS85" s="198"/>
      <c r="BT85" s="189"/>
      <c r="BU85" s="189"/>
      <c r="BV85" s="189"/>
      <c r="BW85" s="189"/>
      <c r="BX85" s="189"/>
      <c r="BY85" s="189"/>
      <c r="BZ85" s="189"/>
      <c r="CA85" s="198"/>
      <c r="CB85" s="198"/>
      <c r="CC85" s="196"/>
      <c r="CD85" s="198"/>
      <c r="CE85" s="198"/>
      <c r="CF85" s="198"/>
      <c r="CG85" s="189"/>
      <c r="CH85" s="189"/>
      <c r="CI85" s="189"/>
      <c r="CJ85" s="189"/>
      <c r="CK85" s="189"/>
      <c r="CL85" s="189"/>
      <c r="CM85" s="189"/>
      <c r="CN85" s="189"/>
      <c r="CO85" s="189"/>
      <c r="CP85" s="189"/>
      <c r="CQ85" s="189"/>
      <c r="CR85" s="189"/>
      <c r="CS85" s="189"/>
      <c r="CT85" s="189"/>
      <c r="CU85" s="189"/>
      <c r="CV85" s="189"/>
      <c r="CW85" s="189"/>
      <c r="CX85" s="189"/>
      <c r="CY85" s="189"/>
      <c r="CZ85" s="189"/>
      <c r="DA85" s="189"/>
    </row>
    <row r="86" spans="1:132" ht="21" customHeight="1" x14ac:dyDescent="0.3">
      <c r="AO86" s="189"/>
      <c r="AP86" s="189"/>
      <c r="AQ86" s="189"/>
      <c r="AR86" s="189"/>
      <c r="AS86" s="189"/>
      <c r="AT86" s="189"/>
      <c r="AU86" s="189"/>
      <c r="AV86" s="189"/>
      <c r="AW86" s="189"/>
      <c r="AX86" s="189"/>
      <c r="AY86" s="189"/>
      <c r="AZ86" s="189"/>
      <c r="BA86" s="189"/>
      <c r="BB86" s="189"/>
      <c r="BC86" s="189"/>
      <c r="BD86" s="189"/>
      <c r="BE86" s="189"/>
      <c r="BF86" s="189"/>
      <c r="BG86" s="189"/>
      <c r="BH86" s="189"/>
      <c r="BI86" s="189"/>
      <c r="BJ86" s="189"/>
      <c r="BK86" s="189"/>
      <c r="BL86" s="189"/>
      <c r="BM86" s="189"/>
      <c r="BN86" s="189"/>
      <c r="BO86" s="189"/>
      <c r="BP86" s="189"/>
      <c r="BQ86" s="189"/>
      <c r="BR86" s="189"/>
      <c r="BS86" s="198"/>
      <c r="BT86" s="189"/>
      <c r="BU86" s="189"/>
      <c r="BV86" s="189"/>
      <c r="BW86" s="189"/>
      <c r="BX86" s="189"/>
      <c r="BY86" s="189"/>
      <c r="BZ86" s="189"/>
      <c r="CA86" s="198"/>
      <c r="CB86" s="198"/>
      <c r="CC86" s="196"/>
      <c r="CD86" s="198"/>
      <c r="CE86" s="198"/>
      <c r="CF86" s="198"/>
      <c r="CG86" s="189"/>
      <c r="CH86" s="189"/>
      <c r="CI86" s="189"/>
      <c r="CJ86" s="189"/>
      <c r="CK86" s="189"/>
      <c r="CL86" s="189"/>
      <c r="CM86" s="189"/>
      <c r="CN86" s="189"/>
      <c r="CO86" s="189"/>
      <c r="CP86" s="189"/>
      <c r="CQ86" s="189"/>
      <c r="CR86" s="189"/>
      <c r="CS86" s="189"/>
      <c r="CT86" s="189"/>
      <c r="CU86" s="189"/>
      <c r="CV86" s="189"/>
      <c r="CW86" s="189"/>
      <c r="CX86" s="189"/>
      <c r="CY86" s="189"/>
      <c r="CZ86" s="189"/>
      <c r="DA86" s="189"/>
    </row>
    <row r="87" spans="1:132" ht="31.5" customHeight="1" x14ac:dyDescent="0.3">
      <c r="AO87" s="189"/>
      <c r="AP87" s="189"/>
      <c r="AQ87" s="189"/>
      <c r="AR87" s="189"/>
      <c r="AS87" s="189"/>
      <c r="AT87" s="189"/>
      <c r="AU87" s="189"/>
      <c r="AV87" s="189"/>
      <c r="AW87" s="189"/>
      <c r="AX87" s="189"/>
      <c r="AY87" s="189"/>
      <c r="AZ87" s="189"/>
      <c r="BA87" s="189"/>
      <c r="BB87" s="189"/>
      <c r="BC87" s="189"/>
      <c r="BD87" s="189"/>
      <c r="BE87" s="189"/>
      <c r="BF87" s="189"/>
      <c r="BG87" s="189"/>
      <c r="BH87" s="189"/>
      <c r="BI87" s="189"/>
      <c r="BJ87" s="189"/>
      <c r="BK87" s="189"/>
      <c r="BL87" s="189"/>
      <c r="BM87" s="189"/>
      <c r="BN87" s="189"/>
      <c r="BO87" s="189"/>
      <c r="BP87" s="189"/>
      <c r="BQ87" s="189"/>
      <c r="BR87" s="189"/>
      <c r="BS87" s="198"/>
      <c r="BT87" s="189"/>
      <c r="BU87" s="189"/>
      <c r="BV87" s="189"/>
      <c r="BW87" s="189"/>
      <c r="BX87" s="189"/>
      <c r="BY87" s="189"/>
      <c r="BZ87" s="189"/>
      <c r="CA87" s="198"/>
      <c r="CB87" s="198"/>
      <c r="CC87" s="196"/>
      <c r="CD87" s="189"/>
      <c r="CE87" s="189"/>
      <c r="CF87" s="189"/>
      <c r="CG87" s="189"/>
      <c r="CH87" s="189"/>
      <c r="CI87" s="189"/>
      <c r="CJ87" s="189"/>
      <c r="CK87" s="189"/>
      <c r="CL87" s="189"/>
      <c r="CM87" s="189"/>
      <c r="CN87" s="189"/>
      <c r="CO87" s="189"/>
      <c r="CP87" s="189"/>
      <c r="CQ87" s="189"/>
      <c r="CR87" s="189" t="s">
        <v>23</v>
      </c>
      <c r="CS87" s="189"/>
      <c r="CT87" s="189"/>
      <c r="CU87" s="189"/>
      <c r="CV87" s="189"/>
      <c r="CW87" s="189"/>
      <c r="CX87" s="189"/>
      <c r="CY87" s="189"/>
      <c r="CZ87" s="189"/>
      <c r="DA87" s="189"/>
    </row>
    <row r="88" spans="1:132" ht="25.5" customHeight="1" x14ac:dyDescent="0.3">
      <c r="AO88" s="189"/>
      <c r="AP88" s="189"/>
      <c r="AQ88" s="189"/>
      <c r="AR88" s="189"/>
      <c r="AS88" s="189"/>
      <c r="AT88" s="189"/>
      <c r="AU88" s="189"/>
      <c r="AV88" s="189"/>
      <c r="AW88" s="189"/>
      <c r="AX88" s="189"/>
      <c r="AY88" s="189"/>
      <c r="AZ88" s="189"/>
      <c r="BA88" s="189"/>
      <c r="BB88" s="189"/>
      <c r="BC88" s="189"/>
      <c r="BD88" s="189"/>
      <c r="BE88" s="189"/>
      <c r="BF88" s="189"/>
      <c r="BG88" s="189"/>
      <c r="BH88" s="189"/>
      <c r="BI88" s="189"/>
      <c r="BJ88" s="189"/>
      <c r="BK88" s="189"/>
      <c r="BL88" s="189"/>
      <c r="BM88" s="189"/>
      <c r="BN88" s="189"/>
      <c r="BO88" s="189"/>
      <c r="BP88" s="189"/>
      <c r="BQ88" s="189"/>
      <c r="BR88" s="189"/>
      <c r="BS88" s="198"/>
      <c r="BT88" s="189"/>
      <c r="BU88" s="189"/>
      <c r="BV88" s="189"/>
      <c r="BW88" s="189"/>
      <c r="BX88" s="189"/>
      <c r="BY88" s="189"/>
      <c r="BZ88" s="189"/>
      <c r="CA88" s="198"/>
      <c r="CB88" s="198"/>
      <c r="CC88" s="196"/>
      <c r="CD88" s="189"/>
      <c r="CE88" s="189"/>
      <c r="CF88" s="189"/>
      <c r="CG88" s="189"/>
      <c r="CH88" s="189"/>
      <c r="CI88" s="189"/>
      <c r="CJ88" s="189"/>
      <c r="CK88" s="189"/>
      <c r="CL88" s="189"/>
      <c r="CM88" s="189"/>
      <c r="CN88" s="189"/>
      <c r="CO88" s="189"/>
      <c r="CP88" s="189"/>
      <c r="CQ88" s="189"/>
      <c r="CR88" s="189"/>
      <c r="CS88" s="189"/>
      <c r="CT88" s="189"/>
      <c r="CU88" s="189"/>
      <c r="CV88" s="189"/>
      <c r="CW88" s="189"/>
      <c r="CX88" s="189"/>
      <c r="CY88" s="189"/>
      <c r="CZ88" s="189"/>
      <c r="DA88" s="189"/>
    </row>
    <row r="89" spans="1:132" x14ac:dyDescent="0.3">
      <c r="AO89" s="189"/>
      <c r="AP89" s="189"/>
      <c r="AQ89" s="189"/>
      <c r="AR89" s="189"/>
      <c r="AS89" s="189"/>
      <c r="AT89" s="189"/>
      <c r="AU89" s="189"/>
      <c r="AV89" s="189"/>
      <c r="AW89" s="189"/>
      <c r="AX89" s="189"/>
      <c r="AY89" s="189"/>
      <c r="AZ89" s="189"/>
      <c r="BA89" s="189"/>
      <c r="BB89" s="189"/>
      <c r="BC89" s="189"/>
      <c r="BD89" s="189"/>
      <c r="BE89" s="189"/>
      <c r="BF89" s="189"/>
      <c r="BG89" s="189"/>
      <c r="BH89" s="189"/>
      <c r="BI89" s="189"/>
      <c r="BJ89" s="189"/>
      <c r="BK89" s="189"/>
      <c r="BL89" s="189"/>
      <c r="BM89" s="189"/>
      <c r="BN89" s="189"/>
      <c r="BO89" s="189"/>
      <c r="BP89" s="189"/>
      <c r="BQ89" s="189"/>
      <c r="BR89" s="189"/>
      <c r="BS89" s="198"/>
      <c r="BT89" s="189"/>
      <c r="BU89" s="189"/>
      <c r="BV89" s="189"/>
      <c r="BW89" s="189"/>
      <c r="BX89" s="189"/>
      <c r="BY89" s="189"/>
      <c r="BZ89" s="189"/>
      <c r="CA89" s="198"/>
      <c r="CB89" s="198"/>
      <c r="CC89" s="196"/>
      <c r="CD89" s="189"/>
      <c r="CE89" s="189"/>
      <c r="CF89" s="189"/>
      <c r="CG89" s="189"/>
      <c r="CH89" s="189"/>
      <c r="CI89" s="189"/>
      <c r="CJ89" s="189"/>
      <c r="CK89" s="189"/>
      <c r="CL89" s="189"/>
      <c r="CM89" s="189"/>
      <c r="CN89" s="189"/>
      <c r="CO89" s="189"/>
      <c r="CP89" s="189"/>
      <c r="CQ89" s="189"/>
      <c r="CR89" s="189"/>
      <c r="CS89" s="189"/>
      <c r="CT89" s="189"/>
      <c r="CU89" s="189"/>
      <c r="CV89" s="189"/>
      <c r="CW89" s="189"/>
      <c r="CX89" s="189"/>
      <c r="CY89" s="189"/>
      <c r="CZ89" s="189"/>
      <c r="DA89" s="189"/>
    </row>
    <row r="90" spans="1:132" x14ac:dyDescent="0.3">
      <c r="AO90" s="189"/>
      <c r="AP90" s="189"/>
      <c r="AQ90" s="189"/>
      <c r="AR90" s="189"/>
      <c r="AS90" s="189"/>
      <c r="AT90" s="189"/>
      <c r="AU90" s="189"/>
      <c r="AV90" s="189"/>
      <c r="AW90" s="189"/>
      <c r="AX90" s="189"/>
      <c r="AY90" s="189"/>
      <c r="AZ90" s="189"/>
      <c r="BA90" s="189"/>
      <c r="BB90" s="189"/>
      <c r="BC90" s="189"/>
      <c r="BD90" s="189"/>
      <c r="BE90" s="189"/>
      <c r="BF90" s="189"/>
      <c r="BG90" s="189"/>
      <c r="BH90" s="189"/>
      <c r="BI90" s="189"/>
      <c r="BJ90" s="189"/>
      <c r="BK90" s="189"/>
      <c r="BL90" s="189"/>
      <c r="BM90" s="189"/>
      <c r="BN90" s="189"/>
      <c r="BO90" s="189"/>
      <c r="BP90" s="189"/>
      <c r="BQ90" s="189"/>
      <c r="BR90" s="189"/>
      <c r="BS90" s="198"/>
      <c r="BT90" s="189"/>
      <c r="BU90" s="189"/>
      <c r="BV90" s="189"/>
      <c r="BW90" s="189"/>
      <c r="BX90" s="189"/>
      <c r="BY90" s="189"/>
      <c r="BZ90" s="189"/>
      <c r="CA90" s="198"/>
      <c r="CB90" s="198"/>
      <c r="CC90" s="196"/>
      <c r="CD90" s="189"/>
      <c r="CE90" s="189"/>
      <c r="CF90" s="189"/>
      <c r="CG90" s="189"/>
      <c r="CH90" s="189"/>
      <c r="CI90" s="189"/>
      <c r="CJ90" s="189"/>
      <c r="CK90" s="189"/>
      <c r="CL90" s="189"/>
      <c r="CM90" s="189"/>
      <c r="CN90" s="189"/>
      <c r="CO90" s="189"/>
      <c r="CP90" s="189"/>
      <c r="CQ90" s="189"/>
      <c r="CR90" s="189"/>
      <c r="CS90" s="189"/>
      <c r="CT90" s="189"/>
      <c r="CU90" s="189"/>
      <c r="CV90" s="189"/>
      <c r="CW90" s="189"/>
      <c r="CX90" s="189"/>
      <c r="CY90" s="189"/>
      <c r="CZ90" s="189"/>
      <c r="DA90" s="189"/>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3B4A0018-653B-4329-8578-D1E1BDCFED48}">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8411-7F86-4BD0-9E30-5953A1A23CB0}">
  <sheetPr>
    <tabColor theme="5" tint="0.39997558519241921"/>
    <pageSetUpPr fitToPage="1"/>
  </sheetPr>
  <dimension ref="A1:W30"/>
  <sheetViews>
    <sheetView showGridLines="0" tabSelected="1" topLeftCell="A10" zoomScale="46" zoomScaleNormal="46" workbookViewId="0">
      <selection activeCell="AD19" sqref="AD19"/>
    </sheetView>
  </sheetViews>
  <sheetFormatPr baseColWidth="10" defaultRowHeight="15.6" x14ac:dyDescent="0.3"/>
  <cols>
    <col min="1" max="1" width="18.5546875" style="2" customWidth="1"/>
    <col min="2" max="2" width="6.33203125" style="2" customWidth="1"/>
    <col min="3" max="3" width="32.44140625" style="2" customWidth="1"/>
    <col min="4" max="4" width="11.5546875" style="2"/>
    <col min="5" max="5" width="7.77734375" style="2" customWidth="1"/>
    <col min="6" max="6" width="10.77734375" style="2" customWidth="1"/>
    <col min="7" max="7" width="11.33203125" style="2" customWidth="1"/>
    <col min="8" max="9" width="8" style="2" customWidth="1"/>
    <col min="10" max="10" width="11.5546875" style="2"/>
    <col min="11" max="11" width="8" style="2" customWidth="1"/>
    <col min="12" max="12" width="16.109375" style="2" customWidth="1"/>
    <col min="13" max="15" width="11.5546875" style="2"/>
    <col min="16" max="16" width="16.88671875" style="2" bestFit="1" customWidth="1"/>
    <col min="17" max="18" width="11.5546875" style="2"/>
    <col min="19" max="19" width="17.44140625" style="2" customWidth="1"/>
    <col min="20" max="20" width="14.109375" style="2" customWidth="1"/>
    <col min="21" max="21" width="20.21875" style="2" customWidth="1"/>
    <col min="22" max="22" width="5" style="2" customWidth="1"/>
    <col min="23" max="16384" width="11.5546875" style="2"/>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3"/>
      <c r="C2" s="4"/>
      <c r="D2" s="5"/>
      <c r="E2" s="5"/>
      <c r="F2" s="5"/>
      <c r="G2" s="5"/>
      <c r="H2" s="5"/>
      <c r="I2" s="5"/>
      <c r="J2" s="5"/>
      <c r="K2" s="5"/>
      <c r="L2" s="5"/>
      <c r="M2" s="4"/>
      <c r="N2" s="4"/>
      <c r="O2" s="4"/>
      <c r="P2" s="6"/>
      <c r="Q2" s="6"/>
      <c r="R2" s="6"/>
      <c r="S2" s="6"/>
      <c r="T2" s="6"/>
      <c r="U2" s="6"/>
      <c r="V2" s="7"/>
      <c r="W2" s="1"/>
    </row>
    <row r="3" spans="1:23" ht="36.6" x14ac:dyDescent="0.5">
      <c r="A3" s="1"/>
      <c r="B3" s="8"/>
      <c r="C3" s="9">
        <f>'[1]A RENSEIGNER'!$C$11</f>
        <v>44878</v>
      </c>
      <c r="D3" s="9"/>
      <c r="E3" s="9"/>
      <c r="F3" s="9"/>
      <c r="G3" s="9"/>
      <c r="H3" s="9"/>
      <c r="I3" s="9"/>
      <c r="J3" s="9"/>
      <c r="K3" s="9"/>
      <c r="L3" s="9"/>
      <c r="M3" s="9"/>
      <c r="N3" s="9"/>
      <c r="O3" s="9"/>
      <c r="P3" s="9"/>
      <c r="Q3" s="9"/>
      <c r="R3" s="9"/>
      <c r="S3" s="9"/>
      <c r="T3" s="9"/>
      <c r="U3" s="9"/>
      <c r="V3" s="10"/>
      <c r="W3" s="1"/>
    </row>
    <row r="4" spans="1:23" ht="31.2" x14ac:dyDescent="0.6">
      <c r="A4" s="1"/>
      <c r="B4" s="8"/>
      <c r="C4" s="11"/>
      <c r="D4" s="12"/>
      <c r="E4" s="12"/>
      <c r="F4" s="12"/>
      <c r="G4" s="12"/>
      <c r="H4" s="12"/>
      <c r="I4" s="12"/>
      <c r="J4" s="12"/>
      <c r="K4" s="12"/>
      <c r="L4" s="12"/>
      <c r="M4" s="11"/>
      <c r="N4" s="11"/>
      <c r="O4" s="11"/>
      <c r="P4" s="13"/>
      <c r="Q4" s="13"/>
      <c r="R4" s="13"/>
      <c r="S4" s="13"/>
      <c r="T4" s="14"/>
      <c r="U4" s="14"/>
      <c r="V4" s="10"/>
      <c r="W4" s="1"/>
    </row>
    <row r="5" spans="1:23" ht="36.6" x14ac:dyDescent="0.5">
      <c r="A5" s="1"/>
      <c r="B5" s="8"/>
      <c r="C5" s="15" t="str">
        <f>'[1]A RENSEIGNER'!$C$12</f>
        <v>LIVRY</v>
      </c>
      <c r="D5" s="15"/>
      <c r="E5" s="15"/>
      <c r="F5" s="15"/>
      <c r="G5" s="15"/>
      <c r="H5" s="15"/>
      <c r="I5" s="15"/>
      <c r="J5" s="15"/>
      <c r="K5" s="15"/>
      <c r="L5" s="15"/>
      <c r="M5" s="15"/>
      <c r="N5" s="15"/>
      <c r="O5" s="15"/>
      <c r="P5" s="15"/>
      <c r="Q5" s="15"/>
      <c r="R5" s="15"/>
      <c r="S5" s="15"/>
      <c r="T5" s="15"/>
      <c r="U5" s="15"/>
      <c r="V5" s="10"/>
      <c r="W5" s="1"/>
    </row>
    <row r="6" spans="1:23" ht="31.2" x14ac:dyDescent="0.6">
      <c r="A6" s="1"/>
      <c r="B6" s="8"/>
      <c r="C6" s="11"/>
      <c r="D6" s="12"/>
      <c r="E6" s="12"/>
      <c r="F6" s="12"/>
      <c r="G6" s="12"/>
      <c r="H6" s="12"/>
      <c r="I6" s="12"/>
      <c r="J6" s="12"/>
      <c r="K6" s="12"/>
      <c r="L6" s="12"/>
      <c r="M6" s="11"/>
      <c r="N6" s="11"/>
      <c r="O6" s="11"/>
      <c r="P6" s="13"/>
      <c r="Q6" s="13"/>
      <c r="R6" s="13"/>
      <c r="S6" s="13"/>
      <c r="T6" s="14"/>
      <c r="U6" s="14"/>
      <c r="V6" s="10"/>
      <c r="W6" s="1"/>
    </row>
    <row r="7" spans="1:23" ht="36.6" x14ac:dyDescent="0.5">
      <c r="A7" s="1"/>
      <c r="B7" s="8"/>
      <c r="C7" s="15" t="str">
        <f>"MODE DE JEU"&amp;"  "&amp;'[1]A RENSEIGNER'!$C$16</f>
        <v>MODE DE JEU  BANDE</v>
      </c>
      <c r="D7" s="15"/>
      <c r="E7" s="15"/>
      <c r="F7" s="15"/>
      <c r="G7" s="15"/>
      <c r="H7" s="15"/>
      <c r="I7" s="15"/>
      <c r="J7" s="15"/>
      <c r="K7" s="15"/>
      <c r="L7" s="15"/>
      <c r="M7" s="15"/>
      <c r="N7" s="15"/>
      <c r="O7" s="15"/>
      <c r="P7" s="15"/>
      <c r="Q7" s="15"/>
      <c r="R7" s="15"/>
      <c r="S7" s="15"/>
      <c r="T7" s="15"/>
      <c r="U7" s="15"/>
      <c r="V7" s="10"/>
      <c r="W7" s="1"/>
    </row>
    <row r="8" spans="1:23" ht="31.2" x14ac:dyDescent="0.6">
      <c r="A8" s="1"/>
      <c r="B8" s="8"/>
      <c r="C8" s="11"/>
      <c r="D8" s="11"/>
      <c r="E8" s="11"/>
      <c r="F8" s="11"/>
      <c r="G8" s="11"/>
      <c r="H8" s="11"/>
      <c r="I8" s="11"/>
      <c r="J8" s="11"/>
      <c r="K8" s="11"/>
      <c r="L8" s="11"/>
      <c r="M8" s="11"/>
      <c r="N8" s="11"/>
      <c r="O8" s="11"/>
      <c r="P8" s="11"/>
      <c r="Q8" s="11"/>
      <c r="R8" s="11"/>
      <c r="S8" s="13"/>
      <c r="T8" s="14"/>
      <c r="U8" s="14"/>
      <c r="V8" s="10"/>
      <c r="W8" s="1"/>
    </row>
    <row r="9" spans="1:23" ht="36.6" x14ac:dyDescent="0.5">
      <c r="A9" s="1"/>
      <c r="B9" s="8"/>
      <c r="C9" s="15" t="str">
        <f>"CATEGORIE"&amp;"  "&amp;'[1]A RENSEIGNER'!$C$17</f>
        <v>CATEGORIE  N3</v>
      </c>
      <c r="D9" s="15"/>
      <c r="E9" s="15"/>
      <c r="F9" s="15"/>
      <c r="G9" s="15"/>
      <c r="H9" s="15"/>
      <c r="I9" s="15"/>
      <c r="J9" s="15"/>
      <c r="K9" s="15"/>
      <c r="L9" s="15"/>
      <c r="M9" s="15"/>
      <c r="N9" s="15"/>
      <c r="O9" s="15"/>
      <c r="P9" s="15"/>
      <c r="Q9" s="15"/>
      <c r="R9" s="15"/>
      <c r="S9" s="15"/>
      <c r="T9" s="15"/>
      <c r="U9" s="15"/>
      <c r="V9" s="16"/>
      <c r="W9" s="1"/>
    </row>
    <row r="10" spans="1:23" ht="31.2" x14ac:dyDescent="0.3">
      <c r="A10" s="1"/>
      <c r="B10" s="17"/>
      <c r="C10" s="11"/>
      <c r="D10" s="11"/>
      <c r="E10" s="11"/>
      <c r="F10" s="11"/>
      <c r="G10" s="11"/>
      <c r="H10" s="11"/>
      <c r="I10" s="11"/>
      <c r="J10" s="11"/>
      <c r="K10" s="11"/>
      <c r="L10" s="11"/>
      <c r="M10" s="11"/>
      <c r="N10" s="11"/>
      <c r="O10" s="11"/>
      <c r="P10" s="11"/>
      <c r="Q10" s="11"/>
      <c r="R10" s="11"/>
      <c r="S10" s="11"/>
      <c r="T10" s="18"/>
      <c r="U10" s="18"/>
      <c r="V10" s="16"/>
      <c r="W10" s="1"/>
    </row>
    <row r="11" spans="1:23" ht="36.6" x14ac:dyDescent="0.5">
      <c r="A11" s="1"/>
      <c r="B11" s="8"/>
      <c r="C11" s="15" t="str">
        <f>"TOURNOI N°"&amp;"  "&amp;'[1]A RENSEIGNER'!$C$14</f>
        <v>TOURNOI N°  1</v>
      </c>
      <c r="D11" s="15"/>
      <c r="E11" s="15"/>
      <c r="F11" s="15"/>
      <c r="G11" s="15"/>
      <c r="H11" s="15"/>
      <c r="I11" s="15"/>
      <c r="J11" s="15"/>
      <c r="K11" s="15"/>
      <c r="L11" s="15"/>
      <c r="M11" s="15"/>
      <c r="N11" s="15"/>
      <c r="O11" s="15"/>
      <c r="P11" s="15"/>
      <c r="Q11" s="15"/>
      <c r="R11" s="15"/>
      <c r="S11" s="15"/>
      <c r="T11" s="15"/>
      <c r="U11" s="15"/>
      <c r="V11" s="10"/>
      <c r="W11" s="1"/>
    </row>
    <row r="12" spans="1:23" ht="31.2" x14ac:dyDescent="0.6">
      <c r="A12" s="1"/>
      <c r="B12" s="8"/>
      <c r="C12" s="11"/>
      <c r="D12" s="12"/>
      <c r="E12" s="12"/>
      <c r="F12" s="12"/>
      <c r="G12" s="12"/>
      <c r="H12" s="12"/>
      <c r="I12" s="12"/>
      <c r="J12" s="12"/>
      <c r="K12" s="12"/>
      <c r="L12" s="12"/>
      <c r="M12" s="11"/>
      <c r="N12" s="11"/>
      <c r="O12" s="11"/>
      <c r="P12" s="13"/>
      <c r="Q12" s="13"/>
      <c r="R12" s="13"/>
      <c r="S12" s="13"/>
      <c r="T12" s="14"/>
      <c r="U12" s="14"/>
      <c r="V12" s="10"/>
      <c r="W12" s="1"/>
    </row>
    <row r="13" spans="1:23" ht="36.6" x14ac:dyDescent="0.5">
      <c r="A13" s="1"/>
      <c r="B13" s="8"/>
      <c r="C13" s="15" t="str">
        <f>"POULE n°"&amp;"  "&amp;'[1]A RENSEIGNER'!$C$15</f>
        <v>POULE n°  1</v>
      </c>
      <c r="D13" s="15"/>
      <c r="E13" s="15"/>
      <c r="F13" s="15"/>
      <c r="G13" s="15"/>
      <c r="H13" s="15"/>
      <c r="I13" s="15"/>
      <c r="J13" s="15"/>
      <c r="K13" s="15"/>
      <c r="L13" s="15"/>
      <c r="M13" s="15"/>
      <c r="N13" s="15"/>
      <c r="O13" s="15"/>
      <c r="P13" s="15"/>
      <c r="Q13" s="15"/>
      <c r="R13" s="15"/>
      <c r="S13" s="15"/>
      <c r="T13" s="15"/>
      <c r="U13" s="15"/>
      <c r="V13" s="10"/>
      <c r="W13" s="1"/>
    </row>
    <row r="14" spans="1:23" ht="31.2" x14ac:dyDescent="0.6">
      <c r="A14" s="1"/>
      <c r="B14" s="8"/>
      <c r="C14" s="11"/>
      <c r="D14" s="11"/>
      <c r="E14" s="11"/>
      <c r="F14" s="11"/>
      <c r="G14" s="11"/>
      <c r="H14" s="11"/>
      <c r="I14" s="11"/>
      <c r="J14" s="11"/>
      <c r="K14" s="11"/>
      <c r="L14" s="11"/>
      <c r="M14" s="11"/>
      <c r="N14" s="11"/>
      <c r="O14" s="11"/>
      <c r="P14" s="11"/>
      <c r="Q14" s="11"/>
      <c r="R14" s="11"/>
      <c r="S14" s="13"/>
      <c r="T14" s="14"/>
      <c r="U14" s="14"/>
      <c r="V14" s="10"/>
      <c r="W14" s="1"/>
    </row>
    <row r="15" spans="1:23" ht="36.6" x14ac:dyDescent="0.5">
      <c r="A15" s="1"/>
      <c r="B15" s="8"/>
      <c r="C15" s="15" t="s">
        <v>0</v>
      </c>
      <c r="D15" s="15"/>
      <c r="E15" s="15"/>
      <c r="F15" s="15"/>
      <c r="G15" s="15"/>
      <c r="H15" s="15"/>
      <c r="I15" s="15"/>
      <c r="J15" s="15"/>
      <c r="K15" s="15"/>
      <c r="L15" s="15"/>
      <c r="M15" s="15"/>
      <c r="N15" s="15"/>
      <c r="O15" s="15"/>
      <c r="P15" s="15"/>
      <c r="Q15" s="15"/>
      <c r="R15" s="15"/>
      <c r="S15" s="15"/>
      <c r="T15" s="15"/>
      <c r="U15" s="15"/>
      <c r="V15" s="10"/>
      <c r="W15" s="1"/>
    </row>
    <row r="16" spans="1:23" ht="16.2" thickBot="1" x14ac:dyDescent="0.35">
      <c r="A16" s="1"/>
      <c r="B16" s="19"/>
      <c r="C16" s="20"/>
      <c r="D16" s="21"/>
      <c r="E16" s="21"/>
      <c r="F16" s="21"/>
      <c r="G16" s="21"/>
      <c r="H16" s="21"/>
      <c r="I16" s="21"/>
      <c r="J16" s="21"/>
      <c r="K16" s="21"/>
      <c r="L16" s="21"/>
      <c r="M16" s="20"/>
      <c r="N16" s="20"/>
      <c r="O16" s="20"/>
      <c r="P16" s="1"/>
      <c r="Q16" s="1"/>
      <c r="R16" s="1"/>
      <c r="S16" s="1"/>
      <c r="T16" s="1"/>
      <c r="U16" s="1"/>
      <c r="V16" s="22"/>
      <c r="W16" s="1"/>
    </row>
    <row r="17" spans="1:23" ht="60.75" customHeight="1" thickTop="1" thickBot="1" x14ac:dyDescent="0.35">
      <c r="A17" s="1"/>
      <c r="B17" s="19"/>
      <c r="C17" s="23" t="s">
        <v>1</v>
      </c>
      <c r="D17" s="24" t="str">
        <f>C18</f>
        <v>PEYROLE Philippe</v>
      </c>
      <c r="E17" s="24"/>
      <c r="F17" s="24"/>
      <c r="G17" s="25" t="str">
        <f>C22&amp;"  "&amp;"match 1"</f>
        <v>WEILL Denis  match 1</v>
      </c>
      <c r="H17" s="26"/>
      <c r="I17" s="27"/>
      <c r="J17" s="25" t="str">
        <f>C22&amp;"  "&amp;"match 2"</f>
        <v>WEILL Denis  match 2</v>
      </c>
      <c r="K17" s="26"/>
      <c r="L17" s="27"/>
      <c r="M17" s="28" t="s">
        <v>2</v>
      </c>
      <c r="N17" s="29" t="s">
        <v>3</v>
      </c>
      <c r="O17" s="30"/>
      <c r="P17" s="31" t="s">
        <v>4</v>
      </c>
      <c r="Q17" s="32" t="s">
        <v>5</v>
      </c>
      <c r="R17" s="33" t="s">
        <v>6</v>
      </c>
      <c r="S17" s="34" t="s">
        <v>7</v>
      </c>
      <c r="T17" s="34" t="s">
        <v>8</v>
      </c>
      <c r="U17" s="35" t="s">
        <v>9</v>
      </c>
      <c r="V17" s="22"/>
      <c r="W17" s="1"/>
    </row>
    <row r="18" spans="1:23" ht="45" customHeight="1" thickTop="1" x14ac:dyDescent="0.3">
      <c r="A18" s="1"/>
      <c r="B18" s="19"/>
      <c r="C18" s="36" t="str">
        <f>IF(ISBLANK('[1]A RENSEIGNER'!B41),"",('[1]A RENSEIGNER'!B41))</f>
        <v>PEYROLE Philippe</v>
      </c>
      <c r="D18" s="37"/>
      <c r="E18" s="38"/>
      <c r="F18" s="39"/>
      <c r="G18" s="40">
        <f>IF(ISBLANK('[1]POULE DE 2'!E28),"",'[1]POULE DE 2'!E28)</f>
        <v>79</v>
      </c>
      <c r="H18" s="40"/>
      <c r="I18" s="40">
        <f>IF(ISBLANK('[1]POULE DE 2'!F28),"",'[1]POULE DE 2'!F28)</f>
        <v>40</v>
      </c>
      <c r="J18" s="40">
        <f>IF(ISBLANK('[1]POULE DE 2'!E36),"",'[1]POULE DE 2'!E36)</f>
        <v>72</v>
      </c>
      <c r="K18" s="40"/>
      <c r="L18" s="41">
        <f>IF(ISBLANK('[1]POULE DE 2'!E36),"",'[1]POULE DE 2'!F36)</f>
        <v>40</v>
      </c>
      <c r="M18" s="42">
        <f>IF('[1]POULE DE 2'!R28=0,"",'[1]POULE DE 2'!R28)</f>
        <v>151</v>
      </c>
      <c r="N18" s="43">
        <f>IF('[1]POULE DE 2'!S28=0,"",'[1]POULE DE 2'!S28)</f>
        <v>80</v>
      </c>
      <c r="O18" s="44"/>
      <c r="P18" s="45">
        <f>IF(ISERROR('[1]POULE DE 2'!T28),"",'[1]POULE DE 2'!T28)</f>
        <v>1.8875</v>
      </c>
      <c r="Q18" s="46">
        <f>IF(ISERROR('[1]POULE DE 3 '!W28),"",'[1]POULE DE 2'!W28)</f>
        <v>4</v>
      </c>
      <c r="R18" s="47" t="str">
        <f>IF(ISERROR('[1]POULE DE 3 '!Y28),"",IF(ISBLANK('[1]A RENSEIGNER'!B41),"",IF('[1]POULE DE 2'!Y28=1,'[1]POULE DE 2'!Y28&amp;"er",'[1]POULE DE 2'!Y28&amp;"ème")))</f>
        <v>1er</v>
      </c>
      <c r="S18" s="48">
        <f>IF(ISERROR('[1]POULE DE 3 '!Z28),"",'[1]POULE DE 2'!Z28)</f>
        <v>8</v>
      </c>
      <c r="T18" s="48">
        <f>IF(ISBLANK(C18),"",'[1]POULE DE 2'!AG28)</f>
        <v>2</v>
      </c>
      <c r="U18" s="49">
        <f>IF(ISERROR('[1]POULE DE 2'!AH28),"",'[1]POULE DE 2'!AH28)</f>
        <v>10</v>
      </c>
      <c r="V18" s="22"/>
      <c r="W18" s="1"/>
    </row>
    <row r="19" spans="1:23" ht="45" customHeight="1" x14ac:dyDescent="0.3">
      <c r="A19" s="1"/>
      <c r="B19" s="19"/>
      <c r="C19" s="50" t="str">
        <f>'[1]A RENSEIGNER'!C41</f>
        <v>N3</v>
      </c>
      <c r="D19" s="51"/>
      <c r="E19" s="52"/>
      <c r="F19" s="53"/>
      <c r="G19" s="54"/>
      <c r="H19" s="54">
        <f>'[1]POULE DE 2'!J28</f>
        <v>2</v>
      </c>
      <c r="I19" s="54"/>
      <c r="J19" s="54"/>
      <c r="K19" s="54">
        <f>'[1]POULE DE 2'!J36</f>
        <v>2</v>
      </c>
      <c r="L19" s="55"/>
      <c r="M19" s="56" t="s">
        <v>10</v>
      </c>
      <c r="N19" s="57"/>
      <c r="O19" s="58" t="s">
        <v>11</v>
      </c>
      <c r="P19" s="59"/>
      <c r="Q19" s="46"/>
      <c r="R19" s="48"/>
      <c r="S19" s="48"/>
      <c r="T19" s="48"/>
      <c r="U19" s="49"/>
      <c r="V19" s="22"/>
      <c r="W19" s="1"/>
    </row>
    <row r="20" spans="1:23" ht="45" customHeight="1" thickBot="1" x14ac:dyDescent="0.35">
      <c r="A20" s="1"/>
      <c r="B20" s="19"/>
      <c r="C20" s="60" t="str">
        <f>'[1]A RENSEIGNER'!D41</f>
        <v>LIVRY</v>
      </c>
      <c r="D20" s="61"/>
      <c r="E20" s="62"/>
      <c r="F20" s="63"/>
      <c r="G20" s="64">
        <f>'[1]POULE DE 2'!I28</f>
        <v>1.9750000000000001</v>
      </c>
      <c r="H20" s="65"/>
      <c r="I20" s="65">
        <f>IF(ISBLANK('[1]POULE DE 2'!G28),"",'[1]POULE DE 2'!G28)</f>
        <v>10</v>
      </c>
      <c r="J20" s="64">
        <f>'[1]POULE DE 2'!I36</f>
        <v>1.8</v>
      </c>
      <c r="K20" s="65"/>
      <c r="L20" s="66">
        <f>IF(ISBLANK('[1]POULE DE 2'!E36),"",'[1]POULE DE 2'!G36)</f>
        <v>11</v>
      </c>
      <c r="M20" s="67">
        <f>IF('[1]POULE DE 2'!U28=0,"",'[1]POULE DE 2'!U28)</f>
        <v>1.9750000000000001</v>
      </c>
      <c r="N20" s="68"/>
      <c r="O20" s="69">
        <f>IF('[1]POULE DE 2'!V28=0,"",'[1]POULE DE 2'!V28)</f>
        <v>11</v>
      </c>
      <c r="P20" s="70"/>
      <c r="Q20" s="71"/>
      <c r="R20" s="72"/>
      <c r="S20" s="72"/>
      <c r="T20" s="72"/>
      <c r="U20" s="73"/>
      <c r="V20" s="22"/>
      <c r="W20" s="1"/>
    </row>
    <row r="21" spans="1:23" ht="60.75" customHeight="1" thickTop="1" thickBot="1" x14ac:dyDescent="0.35">
      <c r="A21" s="1"/>
      <c r="B21" s="19"/>
      <c r="C21" s="23" t="s">
        <v>1</v>
      </c>
      <c r="D21" s="74" t="str">
        <f>C18&amp;"  "&amp;"match 1"</f>
        <v>PEYROLE Philippe  match 1</v>
      </c>
      <c r="E21" s="75"/>
      <c r="F21" s="76"/>
      <c r="G21" s="77" t="str">
        <f>C22</f>
        <v>WEILL Denis</v>
      </c>
      <c r="H21" s="77"/>
      <c r="I21" s="77"/>
      <c r="J21" s="74" t="str">
        <f>C18&amp;"  "&amp;"match 2"</f>
        <v>PEYROLE Philippe  match 2</v>
      </c>
      <c r="K21" s="75"/>
      <c r="L21" s="76"/>
      <c r="M21" s="78" t="s">
        <v>2</v>
      </c>
      <c r="N21" s="79" t="s">
        <v>3</v>
      </c>
      <c r="O21" s="80"/>
      <c r="P21" s="81" t="s">
        <v>4</v>
      </c>
      <c r="Q21" s="32" t="s">
        <v>5</v>
      </c>
      <c r="R21" s="33" t="s">
        <v>6</v>
      </c>
      <c r="S21" s="34" t="s">
        <v>12</v>
      </c>
      <c r="T21" s="34" t="s">
        <v>8</v>
      </c>
      <c r="U21" s="35" t="s">
        <v>9</v>
      </c>
      <c r="V21" s="22"/>
      <c r="W21" s="1"/>
    </row>
    <row r="22" spans="1:23" ht="42" customHeight="1" thickTop="1" x14ac:dyDescent="0.3">
      <c r="A22" s="1"/>
      <c r="B22" s="19"/>
      <c r="C22" s="82" t="str">
        <f>IF(ISBLANK('[1]A RENSEIGNER'!B42),"",'[1]A RENSEIGNER'!B42)</f>
        <v>WEILL Denis</v>
      </c>
      <c r="D22" s="83">
        <f>IF(ISBLANK('[1]POULE DE 2'!E29),"",'[1]POULE DE 2'!E29)</f>
        <v>67</v>
      </c>
      <c r="E22" s="83"/>
      <c r="F22" s="83">
        <f>'[1]POULE DE 2'!F29</f>
        <v>40</v>
      </c>
      <c r="G22" s="84"/>
      <c r="H22" s="85"/>
      <c r="I22" s="86"/>
      <c r="J22" s="83">
        <f>IF(ISBLANK('[1]POULE DE 2'!E37),"",'[1]POULE DE 2'!E37)</f>
        <v>67</v>
      </c>
      <c r="K22" s="83"/>
      <c r="L22" s="87">
        <f>'[1]POULE DE 2'!F37</f>
        <v>40</v>
      </c>
      <c r="M22" s="88">
        <f>IF('[1]POULE DE 2'!R29=0,"",'[1]POULE DE 2'!R29)</f>
        <v>134</v>
      </c>
      <c r="N22" s="89">
        <f>IF(ISERROR('[1]POULE DE 2'!S29=0),"",'[1]POULE DE 2'!S29)</f>
        <v>80</v>
      </c>
      <c r="O22" s="90"/>
      <c r="P22" s="91">
        <f>IF(ISERROR('[1]POULE DE 2'!T29),"",'[1]POULE DE 2'!T29)</f>
        <v>1.675</v>
      </c>
      <c r="Q22" s="92">
        <f>IF(ISERROR('[1]POULE DE 3 '!W29),"",'[1]POULE DE 2'!W29)</f>
        <v>0</v>
      </c>
      <c r="R22" s="93" t="str">
        <f>IF(ISERROR('[1]POULE DE 3 '!Y29),"",IF(ISBLANK('[1]A RENSEIGNER'!B42),"",IF('[1]POULE DE 2'!Y29=1,'[1]POULE DE 2'!Y29&amp;"er",'[1]POULE DE 2'!Y29&amp;"ème")))</f>
        <v>2ème</v>
      </c>
      <c r="S22" s="94">
        <f>IF(ISERROR('[1]POULE DE 3 '!Z29),"",'[1]POULE DE 2'!Z29)</f>
        <v>5</v>
      </c>
      <c r="T22" s="94">
        <f>IF(ISBLANK(C22),"",'[1]POULE DE 2'!AG29)</f>
        <v>3</v>
      </c>
      <c r="U22" s="95">
        <f>IF(ISERROR('[1]POULE DE 2'!AH29),"",'[1]POULE DE 2'!AH29)</f>
        <v>8</v>
      </c>
      <c r="V22" s="22"/>
      <c r="W22" s="1"/>
    </row>
    <row r="23" spans="1:23" ht="42" customHeight="1" x14ac:dyDescent="0.3">
      <c r="A23" s="1"/>
      <c r="B23" s="19"/>
      <c r="C23" s="96" t="str">
        <f>'[1]A RENSEIGNER'!C42</f>
        <v>R1</v>
      </c>
      <c r="D23" s="97"/>
      <c r="E23" s="97">
        <f>'[1]POULE DE 2'!J29</f>
        <v>0</v>
      </c>
      <c r="F23" s="97"/>
      <c r="G23" s="98"/>
      <c r="H23" s="99"/>
      <c r="I23" s="100"/>
      <c r="J23" s="97"/>
      <c r="K23" s="97">
        <f>'[1]POULE DE 2'!J37</f>
        <v>0</v>
      </c>
      <c r="L23" s="101"/>
      <c r="M23" s="102" t="s">
        <v>10</v>
      </c>
      <c r="N23" s="103"/>
      <c r="O23" s="104"/>
      <c r="P23" s="105" t="s">
        <v>11</v>
      </c>
      <c r="Q23" s="92"/>
      <c r="R23" s="94"/>
      <c r="S23" s="94"/>
      <c r="T23" s="94"/>
      <c r="U23" s="95"/>
      <c r="V23" s="22"/>
      <c r="W23" s="1"/>
    </row>
    <row r="24" spans="1:23" ht="42" customHeight="1" thickBot="1" x14ac:dyDescent="0.35">
      <c r="A24" s="1"/>
      <c r="B24" s="19"/>
      <c r="C24" s="106" t="str">
        <f>'[1]A RENSEIGNER'!D42</f>
        <v>ABASM</v>
      </c>
      <c r="D24" s="107">
        <f>'[1]POULE DE 2'!I29</f>
        <v>1.675</v>
      </c>
      <c r="E24" s="108"/>
      <c r="F24" s="108">
        <f>IF(ISBLANK('[1]POULE DE 2'!G29),"",'[1]POULE DE 2'!G29)</f>
        <v>8</v>
      </c>
      <c r="G24" s="109"/>
      <c r="H24" s="110"/>
      <c r="I24" s="111"/>
      <c r="J24" s="107">
        <f>'[1]POULE DE 2'!I37</f>
        <v>1.675</v>
      </c>
      <c r="K24" s="108"/>
      <c r="L24" s="112">
        <f>IF(ISBLANK('[1]POULE DE 2'!G37),"",'[1]POULE DE 2'!G37)</f>
        <v>6</v>
      </c>
      <c r="M24" s="113" t="str">
        <f>IF('[1]POULE DE 2'!U29=0,"",'[1]POULE DE 2'!U29)</f>
        <v/>
      </c>
      <c r="N24" s="114"/>
      <c r="O24" s="115">
        <f>IF('[1]POULE DE 2'!V29=0,"",'[1]POULE DE 2'!V29)</f>
        <v>8</v>
      </c>
      <c r="P24" s="116"/>
      <c r="Q24" s="117"/>
      <c r="R24" s="118"/>
      <c r="S24" s="118"/>
      <c r="T24" s="118"/>
      <c r="U24" s="119"/>
      <c r="V24" s="22"/>
      <c r="W24" s="1"/>
    </row>
    <row r="25" spans="1:23" ht="16.2" thickTop="1" x14ac:dyDescent="0.3">
      <c r="A25" s="1"/>
      <c r="B25" s="19"/>
      <c r="C25" s="20"/>
      <c r="D25" s="21"/>
      <c r="E25" s="21"/>
      <c r="F25" s="21"/>
      <c r="G25" s="21"/>
      <c r="H25" s="21"/>
      <c r="I25" s="21"/>
      <c r="J25" s="21"/>
      <c r="K25" s="21"/>
      <c r="L25" s="21"/>
      <c r="M25" s="20"/>
      <c r="N25" s="20"/>
      <c r="O25" s="20"/>
      <c r="P25" s="1"/>
      <c r="Q25" s="1"/>
      <c r="R25" s="1"/>
      <c r="S25" s="1"/>
      <c r="T25" s="1"/>
      <c r="U25" s="1"/>
      <c r="V25" s="22"/>
      <c r="W25" s="1"/>
    </row>
    <row r="26" spans="1:23" ht="16.2" thickBot="1" x14ac:dyDescent="0.35">
      <c r="A26" s="1"/>
      <c r="B26" s="120"/>
      <c r="C26" s="121"/>
      <c r="D26" s="122"/>
      <c r="E26" s="122"/>
      <c r="F26" s="122"/>
      <c r="G26" s="122"/>
      <c r="H26" s="122"/>
      <c r="I26" s="122"/>
      <c r="J26" s="122"/>
      <c r="K26" s="122"/>
      <c r="L26" s="122"/>
      <c r="M26" s="121"/>
      <c r="N26" s="121"/>
      <c r="O26" s="121"/>
      <c r="P26" s="123"/>
      <c r="Q26" s="123"/>
      <c r="R26" s="123"/>
      <c r="S26" s="123"/>
      <c r="T26" s="123"/>
      <c r="U26" s="123"/>
      <c r="V26" s="124"/>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Rank</vt:lpstr>
      <vt:lpstr>RESULTATS POULE DE 2</vt:lpstr>
      <vt:lpstr>NomPrenLicenCateg</vt:lpstr>
      <vt:lpstr>Rank!Zone_d_impression</vt:lpstr>
      <vt:lpstr>'RESULTATS POULE DE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abasm</cp:lastModifiedBy>
  <dcterms:created xsi:type="dcterms:W3CDTF">2022-11-20T14:45:47Z</dcterms:created>
  <dcterms:modified xsi:type="dcterms:W3CDTF">2022-11-21T16:11:25Z</dcterms:modified>
</cp:coreProperties>
</file>