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F:\saison 21.22\Competitions 2021-2022\3 BANDES R1\"/>
    </mc:Choice>
  </mc:AlternateContent>
  <xr:revisionPtr revIDLastSave="0" documentId="13_ncr:1_{DCD8DC9D-B381-4AC8-B3E5-42F467A8B694}" xr6:coauthVersionLast="47" xr6:coauthVersionMax="47" xr10:uidLastSave="{00000000-0000-0000-0000-000000000000}"/>
  <bookViews>
    <workbookView xWindow="-108" yWindow="-108" windowWidth="23256" windowHeight="12576" activeTab="3" xr2:uid="{A75A4E78-BCDF-4975-843C-15763A887917}"/>
  </bookViews>
  <sheets>
    <sheet name=" P1" sheetId="3" r:id="rId1"/>
    <sheet name="P2" sheetId="4" r:id="rId2"/>
    <sheet name="P3" sheetId="6" r:id="rId3"/>
    <sheet name="Rank" sheetId="5" r:id="rId4"/>
  </sheets>
  <externalReferences>
    <externalReference r:id="rId5"/>
    <externalReference r:id="rId6"/>
    <externalReference r:id="rId7"/>
    <externalReference r:id="rId8"/>
    <externalReference r:id="rId9"/>
    <externalReference r:id="rId10"/>
  </externalReferences>
  <definedNames>
    <definedName name="avancement">[3]DONNEES!$F$2:$F$5</definedName>
    <definedName name="BD_JOUEURS_CATEGORIES" localSheetId="1">[2]BD_JOUEURS_CLUB_CATEGORIES!$A$2:$G$83</definedName>
    <definedName name="BD_JOUEURS_CATEGORIES" localSheetId="2">[6]BD_JOUEURS_CLUB_CATEGORIES!$A$2:$G$83</definedName>
    <definedName name="BD_JOUEURS_CATEGORIES">[1]BD_JOUEURS_CLUB_CATEGORIES!$A$2:$G$83</definedName>
    <definedName name="CATE_COR" localSheetId="1">'[2]POULE DE 3 '!$AC$236:$AD$240</definedName>
    <definedName name="CATE_COR" localSheetId="2">'[6]POULE DE 3 '!$AC$236:$AD$240</definedName>
    <definedName name="CATE_COR">'[1]POULE DE 3 '!$AC$236:$AD$240</definedName>
    <definedName name="CLUBS">[3]DONNEES!#REF!</definedName>
    <definedName name="CoordonnéesClubs">[3]DONNEES!#REF!</definedName>
    <definedName name="Distrib" localSheetId="3">#REF!</definedName>
    <definedName name="Distrib">#REF!</definedName>
    <definedName name="Eff_Particip" localSheetId="3">#REF!,#REF!</definedName>
    <definedName name="Eff_Particip">[3]INSCRITS_POULES!$E$6,[3]INSCRITS_POULES!$AQ$9:$AQ$79</definedName>
    <definedName name="Inscrip" localSheetId="3">#REF!</definedName>
    <definedName name="Inscrip">#REF!</definedName>
    <definedName name="ModeJeu_col" localSheetId="1">'[2]A RENSEIGNER'!$B$183:$C$186</definedName>
    <definedName name="ModeJeu_col" localSheetId="2">'[6]A RENSEIGNER'!$B$183:$C$186</definedName>
    <definedName name="ModeJeu_col">'[1]A RENSEIGNER'!$B$183:$C$186</definedName>
    <definedName name="NomLicenceClub">[3]DONNEES!$A$2:$C$126</definedName>
    <definedName name="NomPrenLicenCateg">Rank!$C$7:$G$17</definedName>
    <definedName name="Noms" localSheetId="1">[2]BD_JOUEURS_CLUB_CATEGORIES!$A$4:$A$85</definedName>
    <definedName name="Noms" localSheetId="2">[6]BD_JOUEURS_CLUB_CATEGORIES!$A$4:$A$85</definedName>
    <definedName name="Noms">[1]BD_JOUEURS_CLUB_CATEGORIES!$A$4:$A$85</definedName>
    <definedName name="tab_corresp_ID_cate" localSheetId="1">[2]BD_JOUEURS_CLUB_CATEGORIES!$D$4:$G$83</definedName>
    <definedName name="tab_corresp_ID_cate" localSheetId="2">[6]BD_JOUEURS_CLUB_CATEGORIES!$D$4:$G$83</definedName>
    <definedName name="tab_corresp_ID_cate">[1]BD_JOUEURS_CLUB_CATEGORIES!$D$4:$G$83</definedName>
    <definedName name="tabdistance" localSheetId="1">[2]categories!$A$4:$E$24</definedName>
    <definedName name="tabdistance" localSheetId="2">[6]categories!$A$4:$E$24</definedName>
    <definedName name="tabdistance">[1]categories!$A$4:$E$24</definedName>
    <definedName name="tablemoy" localSheetId="1">[2]categories!$G$4:$K$24</definedName>
    <definedName name="tablemoy" localSheetId="2">[6]categories!$G$4:$K$24</definedName>
    <definedName name="tablemoy">[1]categories!$G$4:$K$24</definedName>
    <definedName name="_xlnm.Print_Area" localSheetId="0">' P1'!$B$2:$V$30</definedName>
    <definedName name="_xlnm.Print_Area" localSheetId="1">'P2'!$B$2:$V$30</definedName>
    <definedName name="_xlnm.Print_Area" localSheetId="2">'P3'!$B$2:$V$30</definedName>
    <definedName name="_xlnm.Print_Area" localSheetId="3">Rank!$A$6:$AF$20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O28" i="6" l="1"/>
  <c r="M28" i="6"/>
  <c r="I28" i="6"/>
  <c r="G28" i="6"/>
  <c r="F28" i="6"/>
  <c r="D28" i="6"/>
  <c r="C28" i="6"/>
  <c r="H27" i="6"/>
  <c r="E27" i="6"/>
  <c r="C27" i="6"/>
  <c r="U26" i="6"/>
  <c r="T26" i="6"/>
  <c r="S26" i="6"/>
  <c r="R26" i="6"/>
  <c r="Q26" i="6"/>
  <c r="P26" i="6"/>
  <c r="N26" i="6"/>
  <c r="M26" i="6"/>
  <c r="I26" i="6"/>
  <c r="G26" i="6"/>
  <c r="F26" i="6"/>
  <c r="D26" i="6"/>
  <c r="C26" i="6"/>
  <c r="O24" i="6"/>
  <c r="M24" i="6"/>
  <c r="L24" i="6"/>
  <c r="J24" i="6"/>
  <c r="F24" i="6"/>
  <c r="D24" i="6"/>
  <c r="C24" i="6"/>
  <c r="K23" i="6"/>
  <c r="E23" i="6"/>
  <c r="C23" i="6"/>
  <c r="U22" i="6"/>
  <c r="T22" i="6"/>
  <c r="S22" i="6"/>
  <c r="R22" i="6"/>
  <c r="Q22" i="6"/>
  <c r="P22" i="6"/>
  <c r="N22" i="6"/>
  <c r="M22" i="6"/>
  <c r="L22" i="6"/>
  <c r="J22" i="6"/>
  <c r="F22" i="6"/>
  <c r="D22" i="6"/>
  <c r="C22" i="6"/>
  <c r="D21" i="6"/>
  <c r="D25" i="6" s="1"/>
  <c r="O20" i="6"/>
  <c r="M20" i="6"/>
  <c r="L20" i="6"/>
  <c r="J20" i="6"/>
  <c r="I20" i="6"/>
  <c r="G20" i="6"/>
  <c r="C20" i="6"/>
  <c r="K19" i="6"/>
  <c r="H19" i="6"/>
  <c r="C19" i="6"/>
  <c r="U18" i="6"/>
  <c r="T18" i="6"/>
  <c r="S18" i="6"/>
  <c r="R18" i="6"/>
  <c r="Q18" i="6"/>
  <c r="P18" i="6"/>
  <c r="N18" i="6"/>
  <c r="M18" i="6"/>
  <c r="L18" i="6"/>
  <c r="J18" i="6"/>
  <c r="I18" i="6"/>
  <c r="G18" i="6"/>
  <c r="C18" i="6"/>
  <c r="J17" i="6"/>
  <c r="J21" i="6" s="1"/>
  <c r="J25" i="6" s="1"/>
  <c r="G17" i="6"/>
  <c r="G21" i="6" s="1"/>
  <c r="G25" i="6" s="1"/>
  <c r="D17" i="6"/>
  <c r="C13" i="6"/>
  <c r="C11" i="6"/>
  <c r="C9" i="6"/>
  <c r="C7" i="6"/>
  <c r="C5" i="6"/>
  <c r="C3" i="6"/>
  <c r="AF37" i="5"/>
  <c r="AE37" i="5"/>
  <c r="AD37" i="5"/>
  <c r="AC37" i="5"/>
  <c r="AB37" i="5"/>
  <c r="V37" i="5"/>
  <c r="P37" i="5"/>
  <c r="F37" i="5"/>
  <c r="AF36" i="5"/>
  <c r="AE36" i="5"/>
  <c r="AD36" i="5"/>
  <c r="AC36" i="5"/>
  <c r="AB36" i="5"/>
  <c r="V36" i="5"/>
  <c r="P36" i="5"/>
  <c r="F36" i="5"/>
  <c r="AF35" i="5"/>
  <c r="AE35" i="5"/>
  <c r="AD35" i="5"/>
  <c r="AC35" i="5"/>
  <c r="AB35" i="5"/>
  <c r="V35" i="5"/>
  <c r="P35" i="5"/>
  <c r="F35" i="5"/>
  <c r="AF34" i="5"/>
  <c r="AE34" i="5"/>
  <c r="AD34" i="5"/>
  <c r="AC34" i="5"/>
  <c r="AB34" i="5"/>
  <c r="V34" i="5"/>
  <c r="P34" i="5"/>
  <c r="F34" i="5"/>
  <c r="AF33" i="5"/>
  <c r="AE33" i="5"/>
  <c r="AD33" i="5"/>
  <c r="AC33" i="5"/>
  <c r="AB33" i="5"/>
  <c r="V33" i="5"/>
  <c r="P33" i="5"/>
  <c r="F33" i="5"/>
  <c r="AF32" i="5"/>
  <c r="AE32" i="5"/>
  <c r="AD32" i="5"/>
  <c r="AC32" i="5"/>
  <c r="AB32" i="5"/>
  <c r="V32" i="5"/>
  <c r="P32" i="5"/>
  <c r="F32" i="5"/>
  <c r="AF31" i="5"/>
  <c r="AE31" i="5"/>
  <c r="AD31" i="5"/>
  <c r="AC31" i="5"/>
  <c r="AB31" i="5"/>
  <c r="V31" i="5"/>
  <c r="P31" i="5"/>
  <c r="F31" i="5"/>
  <c r="AF30" i="5"/>
  <c r="AE30" i="5"/>
  <c r="AD30" i="5"/>
  <c r="AC30" i="5"/>
  <c r="AB30" i="5"/>
  <c r="V30" i="5"/>
  <c r="P30" i="5"/>
  <c r="F30" i="5"/>
  <c r="AF29" i="5"/>
  <c r="AE29" i="5"/>
  <c r="AD29" i="5"/>
  <c r="AC29" i="5"/>
  <c r="AB29" i="5"/>
  <c r="V29" i="5"/>
  <c r="P29" i="5"/>
  <c r="F29" i="5"/>
  <c r="AF28" i="5"/>
  <c r="AE28" i="5"/>
  <c r="AD28" i="5"/>
  <c r="AC28" i="5"/>
  <c r="AB28" i="5"/>
  <c r="V28" i="5"/>
  <c r="P28" i="5"/>
  <c r="F28" i="5"/>
  <c r="AF27" i="5"/>
  <c r="AE27" i="5"/>
  <c r="AD27" i="5"/>
  <c r="AC27" i="5"/>
  <c r="AB27" i="5"/>
  <c r="V27" i="5"/>
  <c r="P27" i="5"/>
  <c r="F27" i="5"/>
  <c r="AF26" i="5"/>
  <c r="AE26" i="5"/>
  <c r="AD26" i="5"/>
  <c r="AC26" i="5"/>
  <c r="AB26" i="5"/>
  <c r="V26" i="5"/>
  <c r="P26" i="5"/>
  <c r="F26" i="5"/>
  <c r="AF25" i="5"/>
  <c r="AE25" i="5"/>
  <c r="AD25" i="5"/>
  <c r="AC25" i="5"/>
  <c r="AB25" i="5"/>
  <c r="V25" i="5"/>
  <c r="P25" i="5"/>
  <c r="F25" i="5"/>
  <c r="AF24" i="5"/>
  <c r="AE24" i="5"/>
  <c r="AD24" i="5"/>
  <c r="AC24" i="5"/>
  <c r="AB24" i="5"/>
  <c r="V24" i="5"/>
  <c r="P24" i="5"/>
  <c r="F24" i="5"/>
  <c r="AF23" i="5"/>
  <c r="AE23" i="5"/>
  <c r="AD23" i="5"/>
  <c r="AC23" i="5"/>
  <c r="AB23" i="5"/>
  <c r="V23" i="5"/>
  <c r="P23" i="5"/>
  <c r="F23" i="5"/>
  <c r="AF22" i="5"/>
  <c r="AE22" i="5"/>
  <c r="AD22" i="5"/>
  <c r="AC22" i="5"/>
  <c r="AB22" i="5"/>
  <c r="V22" i="5"/>
  <c r="P22" i="5"/>
  <c r="F22" i="5"/>
  <c r="AF21" i="5"/>
  <c r="AE21" i="5"/>
  <c r="AD21" i="5"/>
  <c r="AC21" i="5"/>
  <c r="AB21" i="5"/>
  <c r="V21" i="5"/>
  <c r="P21" i="5"/>
  <c r="F21" i="5"/>
  <c r="AF20" i="5"/>
  <c r="AE20" i="5"/>
  <c r="AD20" i="5"/>
  <c r="AC20" i="5"/>
  <c r="AB20" i="5"/>
  <c r="V20" i="5"/>
  <c r="P20" i="5"/>
  <c r="F20" i="5"/>
  <c r="AF19" i="5"/>
  <c r="AE19" i="5"/>
  <c r="AD19" i="5"/>
  <c r="AC19" i="5"/>
  <c r="AB19" i="5"/>
  <c r="V19" i="5"/>
  <c r="P19" i="5"/>
  <c r="F19" i="5"/>
  <c r="AF18" i="5"/>
  <c r="AE18" i="5"/>
  <c r="AD18" i="5"/>
  <c r="AC18" i="5"/>
  <c r="AB18" i="5"/>
  <c r="V18" i="5"/>
  <c r="P18" i="5"/>
  <c r="F18" i="5"/>
  <c r="AF17" i="5"/>
  <c r="AE17" i="5"/>
  <c r="AD17" i="5"/>
  <c r="AC17" i="5"/>
  <c r="AB17" i="5"/>
  <c r="V17" i="5"/>
  <c r="P17" i="5"/>
  <c r="F17" i="5"/>
  <c r="AF16" i="5"/>
  <c r="AE16" i="5"/>
  <c r="AD16" i="5"/>
  <c r="AC16" i="5"/>
  <c r="AB16" i="5"/>
  <c r="V16" i="5"/>
  <c r="P16" i="5"/>
  <c r="F16" i="5"/>
  <c r="AF15" i="5"/>
  <c r="AE15" i="5"/>
  <c r="AD15" i="5"/>
  <c r="AC15" i="5"/>
  <c r="AB15" i="5"/>
  <c r="V15" i="5"/>
  <c r="P15" i="5"/>
  <c r="F15" i="5"/>
  <c r="AF14" i="5"/>
  <c r="AE14" i="5"/>
  <c r="AD14" i="5"/>
  <c r="AC14" i="5"/>
  <c r="AB14" i="5"/>
  <c r="V14" i="5"/>
  <c r="P14" i="5"/>
  <c r="F14" i="5"/>
  <c r="AF13" i="5"/>
  <c r="AE13" i="5"/>
  <c r="AD13" i="5"/>
  <c r="AC13" i="5"/>
  <c r="AB13" i="5"/>
  <c r="V13" i="5"/>
  <c r="P13" i="5"/>
  <c r="F13" i="5"/>
  <c r="AF12" i="5"/>
  <c r="AE12" i="5"/>
  <c r="AD12" i="5"/>
  <c r="AC12" i="5"/>
  <c r="AB12" i="5"/>
  <c r="V12" i="5"/>
  <c r="P12" i="5"/>
  <c r="F12" i="5"/>
  <c r="AF11" i="5"/>
  <c r="AE11" i="5"/>
  <c r="AD11" i="5"/>
  <c r="AC11" i="5"/>
  <c r="AB11" i="5"/>
  <c r="V11" i="5"/>
  <c r="P11" i="5"/>
  <c r="F11" i="5"/>
  <c r="AF10" i="5"/>
  <c r="AE10" i="5"/>
  <c r="AD10" i="5"/>
  <c r="AC10" i="5"/>
  <c r="AB10" i="5"/>
  <c r="V10" i="5"/>
  <c r="P10" i="5"/>
  <c r="F10" i="5"/>
  <c r="AF9" i="5"/>
  <c r="AE9" i="5"/>
  <c r="AD9" i="5"/>
  <c r="AC9" i="5"/>
  <c r="AB9" i="5"/>
  <c r="V9" i="5"/>
  <c r="P9" i="5"/>
  <c r="F9" i="5"/>
  <c r="AF8" i="5"/>
  <c r="AE8" i="5"/>
  <c r="AD8" i="5"/>
  <c r="AC8" i="5"/>
  <c r="AB8" i="5"/>
  <c r="V8" i="5"/>
  <c r="P8" i="5"/>
  <c r="F8" i="5"/>
  <c r="AF7" i="5"/>
  <c r="AE7" i="5"/>
  <c r="AD7" i="5"/>
  <c r="AC7" i="5"/>
  <c r="AB7" i="5"/>
  <c r="V7" i="5"/>
  <c r="P7" i="5"/>
  <c r="F7" i="5"/>
  <c r="O28" i="4" l="1"/>
  <c r="M28" i="4"/>
  <c r="I28" i="4"/>
  <c r="G28" i="4"/>
  <c r="F28" i="4"/>
  <c r="D28" i="4"/>
  <c r="C28" i="4"/>
  <c r="H27" i="4"/>
  <c r="E27" i="4"/>
  <c r="C27" i="4"/>
  <c r="U26" i="4"/>
  <c r="T26" i="4"/>
  <c r="S26" i="4"/>
  <c r="R26" i="4"/>
  <c r="Q26" i="4"/>
  <c r="P26" i="4"/>
  <c r="N26" i="4"/>
  <c r="M26" i="4"/>
  <c r="I26" i="4"/>
  <c r="G26" i="4"/>
  <c r="F26" i="4"/>
  <c r="D26" i="4"/>
  <c r="C26" i="4"/>
  <c r="O24" i="4"/>
  <c r="M24" i="4"/>
  <c r="L24" i="4"/>
  <c r="J24" i="4"/>
  <c r="F24" i="4"/>
  <c r="D24" i="4"/>
  <c r="C24" i="4"/>
  <c r="K23" i="4"/>
  <c r="E23" i="4"/>
  <c r="C23" i="4"/>
  <c r="U22" i="4"/>
  <c r="T22" i="4"/>
  <c r="S22" i="4"/>
  <c r="R22" i="4"/>
  <c r="Q22" i="4"/>
  <c r="P22" i="4"/>
  <c r="N22" i="4"/>
  <c r="M22" i="4"/>
  <c r="L22" i="4"/>
  <c r="J22" i="4"/>
  <c r="F22" i="4"/>
  <c r="D22" i="4"/>
  <c r="C22" i="4"/>
  <c r="G21" i="4"/>
  <c r="G25" i="4" s="1"/>
  <c r="O20" i="4"/>
  <c r="M20" i="4"/>
  <c r="L20" i="4"/>
  <c r="J20" i="4"/>
  <c r="I20" i="4"/>
  <c r="G20" i="4"/>
  <c r="C20" i="4"/>
  <c r="K19" i="4"/>
  <c r="H19" i="4"/>
  <c r="C19" i="4"/>
  <c r="U18" i="4"/>
  <c r="T18" i="4"/>
  <c r="S18" i="4"/>
  <c r="R18" i="4"/>
  <c r="Q18" i="4"/>
  <c r="P18" i="4"/>
  <c r="N18" i="4"/>
  <c r="M18" i="4"/>
  <c r="L18" i="4"/>
  <c r="J18" i="4"/>
  <c r="I18" i="4"/>
  <c r="G18" i="4"/>
  <c r="C18" i="4"/>
  <c r="D17" i="4" s="1"/>
  <c r="D21" i="4" s="1"/>
  <c r="D25" i="4" s="1"/>
  <c r="J17" i="4"/>
  <c r="J21" i="4" s="1"/>
  <c r="J25" i="4" s="1"/>
  <c r="G17" i="4"/>
  <c r="C13" i="4"/>
  <c r="C11" i="4"/>
  <c r="C9" i="4"/>
  <c r="C7" i="4"/>
  <c r="C5" i="4"/>
  <c r="C3" i="4"/>
  <c r="O28" i="3" l="1"/>
  <c r="M28" i="3"/>
  <c r="I28" i="3"/>
  <c r="G28" i="3"/>
  <c r="F28" i="3"/>
  <c r="D28" i="3"/>
  <c r="C28" i="3"/>
  <c r="H27" i="3"/>
  <c r="E27" i="3"/>
  <c r="C27" i="3"/>
  <c r="U26" i="3"/>
  <c r="T26" i="3"/>
  <c r="S26" i="3"/>
  <c r="R26" i="3"/>
  <c r="Q26" i="3"/>
  <c r="P26" i="3"/>
  <c r="N26" i="3"/>
  <c r="M26" i="3"/>
  <c r="I26" i="3"/>
  <c r="G26" i="3"/>
  <c r="F26" i="3"/>
  <c r="D26" i="3"/>
  <c r="C26" i="3"/>
  <c r="O24" i="3"/>
  <c r="M24" i="3"/>
  <c r="L24" i="3"/>
  <c r="J24" i="3"/>
  <c r="F24" i="3"/>
  <c r="D24" i="3"/>
  <c r="C24" i="3"/>
  <c r="K23" i="3"/>
  <c r="E23" i="3"/>
  <c r="C23" i="3"/>
  <c r="U22" i="3"/>
  <c r="T22" i="3"/>
  <c r="S22" i="3"/>
  <c r="R22" i="3"/>
  <c r="Q22" i="3"/>
  <c r="P22" i="3"/>
  <c r="N22" i="3"/>
  <c r="M22" i="3"/>
  <c r="L22" i="3"/>
  <c r="J22" i="3"/>
  <c r="F22" i="3"/>
  <c r="D22" i="3"/>
  <c r="C22" i="3"/>
  <c r="D21" i="3"/>
  <c r="D25" i="3" s="1"/>
  <c r="O20" i="3"/>
  <c r="M20" i="3"/>
  <c r="L20" i="3"/>
  <c r="J20" i="3"/>
  <c r="I20" i="3"/>
  <c r="G20" i="3"/>
  <c r="C20" i="3"/>
  <c r="K19" i="3"/>
  <c r="H19" i="3"/>
  <c r="C19" i="3"/>
  <c r="U18" i="3"/>
  <c r="T18" i="3"/>
  <c r="S18" i="3"/>
  <c r="R18" i="3"/>
  <c r="Q18" i="3"/>
  <c r="P18" i="3"/>
  <c r="N18" i="3"/>
  <c r="M18" i="3"/>
  <c r="L18" i="3"/>
  <c r="J18" i="3"/>
  <c r="I18" i="3"/>
  <c r="G18" i="3"/>
  <c r="C18" i="3"/>
  <c r="J17" i="3"/>
  <c r="J21" i="3" s="1"/>
  <c r="J25" i="3" s="1"/>
  <c r="G17" i="3"/>
  <c r="G21" i="3" s="1"/>
  <c r="G25" i="3" s="1"/>
  <c r="D17" i="3"/>
  <c r="C13" i="3"/>
  <c r="C11" i="3"/>
  <c r="C9" i="3"/>
  <c r="C7" i="3"/>
  <c r="C5" i="3"/>
  <c r="C3" i="3"/>
</calcChain>
</file>

<file path=xl/sharedStrings.xml><?xml version="1.0" encoding="utf-8"?>
<sst xmlns="http://schemas.openxmlformats.org/spreadsheetml/2006/main" count="215" uniqueCount="81">
  <si>
    <t>RESULTATS DE LA POULE</t>
  </si>
  <si>
    <t>JOUEUR
categorie
club</t>
  </si>
  <si>
    <t>PTS</t>
  </si>
  <si>
    <t>REP</t>
  </si>
  <si>
    <t>MG</t>
  </si>
  <si>
    <t>PTS DE
 MATCHS</t>
  </si>
  <si>
    <t>RANG</t>
  </si>
  <si>
    <t>POINTS DE 
CLASSEMENT</t>
  </si>
  <si>
    <t>POINTS DE
 BONUS</t>
  </si>
  <si>
    <t>TOTAL 
POINTS</t>
  </si>
  <si>
    <t>MP</t>
  </si>
  <si>
    <t>SERIE</t>
  </si>
  <si>
    <t>POINTS DE 
CLASSEMENTS</t>
  </si>
  <si>
    <t>CDBVM</t>
  </si>
  <si>
    <t>SAISON 2021 / 2022</t>
  </si>
  <si>
    <t>RANKING 3 BANDES R1</t>
  </si>
  <si>
    <t>Début de saison</t>
  </si>
  <si>
    <t>NOM et PRENOM</t>
  </si>
  <si>
    <t>NOM</t>
  </si>
  <si>
    <t>PRENOM</t>
  </si>
  <si>
    <t>CLUB</t>
  </si>
  <si>
    <t>LICENCE</t>
  </si>
  <si>
    <t>Catégorie</t>
  </si>
  <si>
    <t>*</t>
  </si>
  <si>
    <t>Saison</t>
  </si>
  <si>
    <t>Moy 2.80 début de saison</t>
  </si>
  <si>
    <t>T1 POINTS DE RANKING</t>
  </si>
  <si>
    <t>POINTS</t>
  </si>
  <si>
    <t>REPRISES</t>
  </si>
  <si>
    <t>M P</t>
  </si>
  <si>
    <t>M S</t>
  </si>
  <si>
    <t>MG T1</t>
  </si>
  <si>
    <t>T2  POINTS DE RANKING</t>
  </si>
  <si>
    <t>MG  T2</t>
  </si>
  <si>
    <t>T3  POINTS DE RANKING</t>
  </si>
  <si>
    <t>MG T3</t>
  </si>
  <si>
    <t>TOTAL POINTS DE RANKING 2MT</t>
  </si>
  <si>
    <t>M G SAISON</t>
  </si>
  <si>
    <t>MP SAISON</t>
  </si>
  <si>
    <t xml:space="preserve">M S SAISON </t>
  </si>
  <si>
    <t>COKAL Recep</t>
  </si>
  <si>
    <t>COKAL</t>
  </si>
  <si>
    <t>RECEP</t>
  </si>
  <si>
    <t>ABASM</t>
  </si>
  <si>
    <t>R1</t>
  </si>
  <si>
    <t>18/19</t>
  </si>
  <si>
    <t>FINALISTE</t>
  </si>
  <si>
    <t>HENRIQUET Marc</t>
  </si>
  <si>
    <t>HENRIQUET</t>
  </si>
  <si>
    <t>MARC</t>
  </si>
  <si>
    <t>nc</t>
  </si>
  <si>
    <t>MANCY Pierre</t>
  </si>
  <si>
    <t>MANCY</t>
  </si>
  <si>
    <t>PIERRE</t>
  </si>
  <si>
    <t>ABMA</t>
  </si>
  <si>
    <t>DAIRE Eric</t>
  </si>
  <si>
    <t>DAIRE</t>
  </si>
  <si>
    <t>ERIC</t>
  </si>
  <si>
    <t>MALAHIEUDE Claude</t>
  </si>
  <si>
    <t>MALAHIEUDE</t>
  </si>
  <si>
    <t>CLAUDE</t>
  </si>
  <si>
    <t>MA PHUOC Bich</t>
  </si>
  <si>
    <t>MA PHUOC</t>
  </si>
  <si>
    <t>BICH</t>
  </si>
  <si>
    <t>MENDEL Gilles</t>
  </si>
  <si>
    <t>MENDEL</t>
  </si>
  <si>
    <t>GILLES</t>
  </si>
  <si>
    <t/>
  </si>
  <si>
    <t>DI GIOIA Serge</t>
  </si>
  <si>
    <t>DI GIOIA</t>
  </si>
  <si>
    <t>SERGE</t>
  </si>
  <si>
    <t>BOISSET Jean Pierre</t>
  </si>
  <si>
    <t>BOISSET</t>
  </si>
  <si>
    <t>JEAN PIERRE</t>
  </si>
  <si>
    <t>19/20</t>
  </si>
  <si>
    <t>T= tournoi</t>
  </si>
  <si>
    <t>MT= meilleur tournoi</t>
  </si>
  <si>
    <t>MG= moyenne générale</t>
  </si>
  <si>
    <t>MP= moyenne particulière</t>
  </si>
  <si>
    <t>MS= meilleure série</t>
  </si>
  <si>
    <t>a&amp;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</si>
</sst>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000"/>
  </numFmts>
  <fonts count="21" x14ac:knownFonts="1">
    <font>
      <sz val="11"/>
      <color theme="1"/>
      <name val="Calibri"/>
      <family val="2"/>
      <scheme val="minor"/>
    </font>
    <font>
      <sz val="12"/>
      <color theme="1"/>
      <name val="Calibri"/>
      <family val="2"/>
      <scheme val="minor"/>
    </font>
    <font>
      <sz val="20"/>
      <color indexed="8"/>
      <name val="Calibri"/>
      <family val="2"/>
    </font>
    <font>
      <sz val="28"/>
      <color indexed="8"/>
      <name val="Calibri"/>
      <family val="2"/>
    </font>
    <font>
      <sz val="24"/>
      <color indexed="8"/>
      <name val="Calibri"/>
      <family val="2"/>
    </font>
    <font>
      <b/>
      <sz val="12"/>
      <color indexed="8"/>
      <name val="Calibri"/>
      <family val="2"/>
    </font>
    <font>
      <sz val="16"/>
      <color indexed="8"/>
      <name val="Calibri"/>
      <family val="2"/>
    </font>
    <font>
      <b/>
      <sz val="14"/>
      <name val="Calibri"/>
      <family val="2"/>
    </font>
    <font>
      <b/>
      <sz val="14"/>
      <color indexed="8"/>
      <name val="Calibri"/>
      <family val="2"/>
    </font>
    <font>
      <b/>
      <sz val="20"/>
      <color indexed="8"/>
      <name val="Calibri"/>
      <family val="2"/>
    </font>
    <font>
      <sz val="20"/>
      <name val="Calibri"/>
      <family val="2"/>
    </font>
    <font>
      <sz val="22"/>
      <color indexed="8"/>
      <name val="Calibri"/>
      <family val="2"/>
    </font>
    <font>
      <b/>
      <sz val="16"/>
      <color indexed="8"/>
      <name val="Calibri"/>
      <family val="2"/>
    </font>
    <font>
      <b/>
      <sz val="18"/>
      <color indexed="8"/>
      <name val="Calibri"/>
      <family val="2"/>
    </font>
    <font>
      <sz val="10"/>
      <name val="Arial"/>
      <family val="2"/>
    </font>
    <font>
      <b/>
      <sz val="12"/>
      <color rgb="FF000000"/>
      <name val="Calibri"/>
      <family val="2"/>
    </font>
    <font>
      <b/>
      <sz val="12"/>
      <color rgb="FFFFFFFF"/>
      <name val="Calibri"/>
      <family val="2"/>
    </font>
    <font>
      <sz val="12"/>
      <color rgb="FF000000"/>
      <name val="Calibri"/>
      <family val="2"/>
    </font>
    <font>
      <sz val="12"/>
      <color indexed="8"/>
      <name val="Calibri"/>
      <family val="2"/>
    </font>
    <font>
      <sz val="10"/>
      <color indexed="10"/>
      <name val="Arial"/>
      <family val="2"/>
    </font>
    <font>
      <b/>
      <sz val="10"/>
      <name val="Arial"/>
      <family val="2"/>
    </font>
  </fonts>
  <fills count="13">
    <fill>
      <patternFill patternType="none"/>
    </fill>
    <fill>
      <patternFill patternType="gray125"/>
    </fill>
    <fill>
      <patternFill patternType="solid">
        <fgColor theme="9"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FF00"/>
        <bgColor rgb="FF000000"/>
      </patternFill>
    </fill>
    <fill>
      <patternFill patternType="solid">
        <fgColor rgb="FFFDE9D9"/>
        <bgColor rgb="FF000000"/>
      </patternFill>
    </fill>
    <fill>
      <patternFill patternType="solid">
        <fgColor rgb="FFFFFF99"/>
        <bgColor rgb="FF000000"/>
      </patternFill>
    </fill>
    <fill>
      <patternFill patternType="solid">
        <fgColor rgb="FF000090"/>
        <bgColor rgb="FF000000"/>
      </patternFill>
    </fill>
    <fill>
      <patternFill patternType="solid">
        <fgColor theme="0"/>
        <bgColor indexed="64"/>
      </patternFill>
    </fill>
    <fill>
      <patternFill patternType="solid">
        <fgColor theme="0"/>
        <bgColor rgb="FF000000"/>
      </patternFill>
    </fill>
    <fill>
      <patternFill patternType="solid">
        <fgColor theme="0"/>
        <bgColor indexed="34"/>
      </patternFill>
    </fill>
  </fills>
  <borders count="4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10"/>
      </left>
      <right/>
      <top/>
      <bottom style="thin">
        <color indexed="10"/>
      </bottom>
      <diagonal/>
    </border>
    <border>
      <left/>
      <right/>
      <top/>
      <bottom style="thin">
        <color indexed="10"/>
      </bottom>
      <diagonal/>
    </border>
  </borders>
  <cellStyleXfs count="3">
    <xf numFmtId="0" fontId="0" fillId="0" borderId="0"/>
    <xf numFmtId="0" fontId="1" fillId="0" borderId="0"/>
    <xf numFmtId="0" fontId="14" fillId="0" borderId="0"/>
  </cellStyleXfs>
  <cellXfs count="230">
    <xf numFmtId="0" fontId="0" fillId="0" borderId="0" xfId="0"/>
    <xf numFmtId="0" fontId="1" fillId="0" borderId="0" xfId="1" applyProtection="1">
      <protection hidden="1"/>
    </xf>
    <xf numFmtId="0" fontId="1" fillId="0" borderId="0" xfId="1" applyAlignment="1" applyProtection="1">
      <alignment horizontal="center" vertical="center"/>
      <protection hidden="1"/>
    </xf>
    <xf numFmtId="0" fontId="1" fillId="0" borderId="0" xfId="1" applyAlignment="1" applyProtection="1">
      <alignment horizontal="justify" vertical="justify"/>
      <protection hidden="1"/>
    </xf>
    <xf numFmtId="0" fontId="1" fillId="0" borderId="0" xfId="1"/>
    <xf numFmtId="0" fontId="1" fillId="0" borderId="1" xfId="1" applyBorder="1" applyProtection="1">
      <protection hidden="1"/>
    </xf>
    <xf numFmtId="0" fontId="1" fillId="0" borderId="2" xfId="1" applyBorder="1" applyAlignment="1" applyProtection="1">
      <alignment horizontal="center" vertical="center"/>
      <protection hidden="1"/>
    </xf>
    <xf numFmtId="0" fontId="1" fillId="0" borderId="2" xfId="1" applyBorder="1" applyAlignment="1" applyProtection="1">
      <alignment horizontal="justify" vertical="justify"/>
      <protection hidden="1"/>
    </xf>
    <xf numFmtId="0" fontId="1" fillId="0" borderId="2" xfId="1" applyBorder="1" applyProtection="1">
      <protection hidden="1"/>
    </xf>
    <xf numFmtId="0" fontId="1" fillId="0" borderId="3" xfId="1" applyBorder="1" applyProtection="1">
      <protection hidden="1"/>
    </xf>
    <xf numFmtId="0" fontId="2" fillId="0" borderId="4" xfId="1" applyFont="1" applyBorder="1" applyAlignment="1" applyProtection="1">
      <alignment horizontal="left"/>
      <protection hidden="1"/>
    </xf>
    <xf numFmtId="164" fontId="3" fillId="0" borderId="0" xfId="1" applyNumberFormat="1" applyFont="1" applyAlignment="1" applyProtection="1">
      <alignment horizontal="center" vertical="center"/>
      <protection hidden="1"/>
    </xf>
    <xf numFmtId="0" fontId="2" fillId="0" borderId="5" xfId="1" applyFont="1" applyBorder="1" applyAlignment="1" applyProtection="1">
      <alignment horizontal="left"/>
      <protection hidden="1"/>
    </xf>
    <xf numFmtId="0" fontId="4" fillId="0" borderId="0" xfId="1" applyFont="1" applyAlignment="1" applyProtection="1">
      <alignment horizontal="left" vertical="center"/>
      <protection hidden="1"/>
    </xf>
    <xf numFmtId="0" fontId="4" fillId="0" borderId="0" xfId="1" applyFont="1" applyAlignment="1" applyProtection="1">
      <alignment horizontal="left" vertical="justify"/>
      <protection hidden="1"/>
    </xf>
    <xf numFmtId="0" fontId="4" fillId="0" borderId="0" xfId="1" applyFont="1" applyAlignment="1" applyProtection="1">
      <alignment horizontal="left"/>
      <protection hidden="1"/>
    </xf>
    <xf numFmtId="0" fontId="2" fillId="0" borderId="0" xfId="1" applyFont="1" applyAlignment="1" applyProtection="1">
      <alignment horizontal="left"/>
      <protection hidden="1"/>
    </xf>
    <xf numFmtId="0" fontId="3" fillId="0" borderId="0" xfId="1" applyFont="1" applyAlignment="1" applyProtection="1">
      <alignment horizontal="center" vertical="center"/>
      <protection hidden="1"/>
    </xf>
    <xf numFmtId="0" fontId="2" fillId="0" borderId="5" xfId="1" applyFont="1" applyBorder="1" applyAlignment="1" applyProtection="1">
      <alignment horizontal="left" vertical="center"/>
      <protection hidden="1"/>
    </xf>
    <xf numFmtId="0" fontId="2" fillId="0" borderId="4" xfId="1" applyFont="1" applyBorder="1" applyAlignment="1" applyProtection="1">
      <alignment horizontal="left" vertical="center"/>
      <protection hidden="1"/>
    </xf>
    <xf numFmtId="0" fontId="2" fillId="0" borderId="0" xfId="1" applyFont="1" applyAlignment="1" applyProtection="1">
      <alignment horizontal="left" vertical="center"/>
      <protection hidden="1"/>
    </xf>
    <xf numFmtId="0" fontId="1" fillId="0" borderId="4" xfId="1" applyBorder="1" applyProtection="1">
      <protection hidden="1"/>
    </xf>
    <xf numFmtId="0" fontId="1" fillId="0" borderId="5" xfId="1" applyBorder="1" applyProtection="1">
      <protection hidden="1"/>
    </xf>
    <xf numFmtId="0" fontId="5" fillId="0" borderId="6" xfId="1" applyFont="1" applyBorder="1" applyAlignment="1" applyProtection="1">
      <alignment horizontal="center" vertical="center" wrapText="1"/>
      <protection hidden="1"/>
    </xf>
    <xf numFmtId="0" fontId="6" fillId="2" borderId="7" xfId="1" applyFont="1" applyFill="1" applyBorder="1" applyAlignment="1" applyProtection="1">
      <alignment horizontal="center" vertical="center"/>
      <protection hidden="1"/>
    </xf>
    <xf numFmtId="0" fontId="6" fillId="3" borderId="7"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7" fillId="2" borderId="6" xfId="1" applyFont="1" applyFill="1" applyBorder="1" applyAlignment="1" applyProtection="1">
      <alignment horizontal="center" vertical="center" wrapText="1"/>
      <protection hidden="1"/>
    </xf>
    <xf numFmtId="0" fontId="8" fillId="2" borderId="8" xfId="1" applyFont="1" applyFill="1" applyBorder="1" applyAlignment="1" applyProtection="1">
      <alignment horizontal="center" vertical="center" wrapText="1"/>
      <protection hidden="1"/>
    </xf>
    <xf numFmtId="0" fontId="8" fillId="2" borderId="9" xfId="1" applyFont="1" applyFill="1" applyBorder="1" applyAlignment="1" applyProtection="1">
      <alignment horizontal="center" vertical="center" wrapText="1"/>
      <protection hidden="1"/>
    </xf>
    <xf numFmtId="0" fontId="8" fillId="2" borderId="10" xfId="1" applyFont="1" applyFill="1" applyBorder="1" applyAlignment="1" applyProtection="1">
      <alignment horizontal="center" vertical="center" wrapText="1"/>
      <protection hidden="1"/>
    </xf>
    <xf numFmtId="0" fontId="1" fillId="0" borderId="11" xfId="1" applyBorder="1" applyAlignment="1" applyProtection="1">
      <alignment horizontal="center" vertical="center" wrapText="1"/>
      <protection hidden="1"/>
    </xf>
    <xf numFmtId="0" fontId="1" fillId="0" borderId="12" xfId="1" applyBorder="1" applyAlignment="1" applyProtection="1">
      <alignment horizontal="center" vertical="center"/>
      <protection hidden="1"/>
    </xf>
    <xf numFmtId="0" fontId="1" fillId="0" borderId="12" xfId="1" applyBorder="1" applyAlignment="1" applyProtection="1">
      <alignment horizontal="center" vertical="center" wrapText="1"/>
      <protection hidden="1"/>
    </xf>
    <xf numFmtId="0" fontId="1" fillId="0" borderId="13" xfId="1" applyBorder="1" applyAlignment="1" applyProtection="1">
      <alignment horizontal="center" vertical="center" wrapText="1"/>
      <protection hidden="1"/>
    </xf>
    <xf numFmtId="0" fontId="9" fillId="2" borderId="11" xfId="1" applyFont="1" applyFill="1" applyBorder="1" applyAlignment="1" applyProtection="1">
      <alignment horizontal="center" vertical="center"/>
      <protection hidden="1"/>
    </xf>
    <xf numFmtId="0" fontId="2" fillId="2" borderId="8" xfId="1" applyFont="1" applyFill="1" applyBorder="1" applyAlignment="1" applyProtection="1">
      <alignment horizontal="center" vertical="center"/>
      <protection hidden="1"/>
    </xf>
    <xf numFmtId="0" fontId="2" fillId="2" borderId="2" xfId="1" applyFont="1" applyFill="1" applyBorder="1" applyAlignment="1" applyProtection="1">
      <alignment horizontal="center" vertical="center"/>
      <protection hidden="1"/>
    </xf>
    <xf numFmtId="0" fontId="2" fillId="2" borderId="9" xfId="1" applyFont="1" applyFill="1" applyBorder="1" applyAlignment="1" applyProtection="1">
      <alignment horizontal="center" vertical="center"/>
      <protection hidden="1"/>
    </xf>
    <xf numFmtId="0" fontId="2" fillId="2" borderId="12" xfId="1" applyFont="1" applyFill="1" applyBorder="1" applyAlignment="1" applyProtection="1">
      <alignment horizontal="center" vertical="center"/>
      <protection hidden="1"/>
    </xf>
    <xf numFmtId="0" fontId="2" fillId="2" borderId="13" xfId="1" applyFont="1" applyFill="1" applyBorder="1" applyAlignment="1" applyProtection="1">
      <alignment horizontal="center" vertical="center"/>
      <protection hidden="1"/>
    </xf>
    <xf numFmtId="0" fontId="10" fillId="2" borderId="14" xfId="1" applyFont="1" applyFill="1" applyBorder="1" applyAlignment="1" applyProtection="1">
      <alignment horizontal="center" vertical="center"/>
      <protection hidden="1"/>
    </xf>
    <xf numFmtId="0" fontId="2" fillId="2" borderId="15" xfId="1" applyFont="1" applyFill="1" applyBorder="1" applyAlignment="1" applyProtection="1">
      <alignment horizontal="center" vertical="center"/>
      <protection hidden="1"/>
    </xf>
    <xf numFmtId="0" fontId="2" fillId="2" borderId="16" xfId="1" applyFont="1" applyFill="1" applyBorder="1" applyAlignment="1" applyProtection="1">
      <alignment horizontal="center" vertical="center"/>
      <protection hidden="1"/>
    </xf>
    <xf numFmtId="165" fontId="2" fillId="2" borderId="17" xfId="1" applyNumberFormat="1" applyFont="1" applyFill="1" applyBorder="1" applyAlignment="1" applyProtection="1">
      <alignment horizontal="center" vertical="center"/>
      <protection hidden="1"/>
    </xf>
    <xf numFmtId="0" fontId="11" fillId="2" borderId="18" xfId="1" applyFont="1" applyFill="1" applyBorder="1" applyAlignment="1" applyProtection="1">
      <alignment horizontal="center" vertical="center"/>
      <protection hidden="1"/>
    </xf>
    <xf numFmtId="1" fontId="11" fillId="2" borderId="19" xfId="1" applyNumberFormat="1" applyFont="1" applyFill="1" applyBorder="1" applyAlignment="1" applyProtection="1">
      <alignment horizontal="center" vertical="center"/>
      <protection hidden="1"/>
    </xf>
    <xf numFmtId="0" fontId="11" fillId="2" borderId="19" xfId="1" applyFont="1" applyFill="1" applyBorder="1" applyAlignment="1" applyProtection="1">
      <alignment horizontal="center" vertical="center"/>
      <protection hidden="1"/>
    </xf>
    <xf numFmtId="0" fontId="11" fillId="2" borderId="20" xfId="1" applyFont="1" applyFill="1" applyBorder="1" applyAlignment="1" applyProtection="1">
      <alignment horizontal="center" vertical="center"/>
      <protection hidden="1"/>
    </xf>
    <xf numFmtId="0" fontId="12" fillId="2" borderId="18" xfId="1" applyFont="1" applyFill="1" applyBorder="1" applyAlignment="1" applyProtection="1">
      <alignment horizontal="center" vertical="center"/>
      <protection hidden="1"/>
    </xf>
    <xf numFmtId="0" fontId="2" fillId="2" borderId="21" xfId="1" applyFont="1" applyFill="1" applyBorder="1" applyAlignment="1" applyProtection="1">
      <alignment horizontal="center" vertical="center"/>
      <protection hidden="1"/>
    </xf>
    <xf numFmtId="0" fontId="2" fillId="2" borderId="0" xfId="1" applyFont="1" applyFill="1" applyAlignment="1" applyProtection="1">
      <alignment horizontal="center" vertical="center"/>
      <protection hidden="1"/>
    </xf>
    <xf numFmtId="0" fontId="2" fillId="2" borderId="22" xfId="1" applyFont="1" applyFill="1" applyBorder="1" applyAlignment="1" applyProtection="1">
      <alignment horizontal="center" vertical="center"/>
      <protection hidden="1"/>
    </xf>
    <xf numFmtId="0" fontId="2" fillId="2" borderId="19" xfId="1" applyFont="1" applyFill="1" applyBorder="1" applyAlignment="1" applyProtection="1">
      <alignment horizontal="center" vertical="center"/>
      <protection hidden="1"/>
    </xf>
    <xf numFmtId="0" fontId="2" fillId="2" borderId="20" xfId="1" applyFont="1" applyFill="1" applyBorder="1" applyAlignment="1" applyProtection="1">
      <alignment horizontal="center" vertical="center"/>
      <protection hidden="1"/>
    </xf>
    <xf numFmtId="0" fontId="8" fillId="2" borderId="23" xfId="1" applyFont="1" applyFill="1" applyBorder="1" applyAlignment="1" applyProtection="1">
      <alignment horizontal="center" vertical="center"/>
      <protection hidden="1"/>
    </xf>
    <xf numFmtId="0" fontId="8" fillId="2" borderId="24" xfId="1" applyFont="1" applyFill="1" applyBorder="1" applyAlignment="1" applyProtection="1">
      <alignment horizontal="center" vertical="center"/>
      <protection hidden="1"/>
    </xf>
    <xf numFmtId="0" fontId="8" fillId="2" borderId="25" xfId="1" applyFont="1" applyFill="1" applyBorder="1" applyAlignment="1" applyProtection="1">
      <alignment horizontal="center" vertical="center"/>
      <protection hidden="1"/>
    </xf>
    <xf numFmtId="0" fontId="8" fillId="2" borderId="26" xfId="1" applyFont="1" applyFill="1" applyBorder="1" applyAlignment="1" applyProtection="1">
      <alignment horizontal="center" vertical="center"/>
      <protection hidden="1"/>
    </xf>
    <xf numFmtId="0" fontId="9" fillId="2" borderId="27" xfId="1" applyFont="1" applyFill="1" applyBorder="1" applyAlignment="1" applyProtection="1">
      <alignment horizontal="center" vertical="center"/>
      <protection hidden="1"/>
    </xf>
    <xf numFmtId="0" fontId="2" fillId="2" borderId="28" xfId="1" applyFont="1" applyFill="1" applyBorder="1" applyAlignment="1" applyProtection="1">
      <alignment horizontal="center" vertical="center"/>
      <protection hidden="1"/>
    </xf>
    <xf numFmtId="0" fontId="2" fillId="2" borderId="29" xfId="1" applyFont="1" applyFill="1" applyBorder="1" applyAlignment="1" applyProtection="1">
      <alignment horizontal="center" vertical="center"/>
      <protection hidden="1"/>
    </xf>
    <xf numFmtId="0" fontId="2" fillId="2" borderId="30" xfId="1" applyFont="1" applyFill="1" applyBorder="1" applyAlignment="1" applyProtection="1">
      <alignment horizontal="center" vertical="center"/>
      <protection hidden="1"/>
    </xf>
    <xf numFmtId="165" fontId="2" fillId="2" borderId="31" xfId="1" applyNumberFormat="1" applyFont="1" applyFill="1" applyBorder="1" applyAlignment="1" applyProtection="1">
      <alignment horizontal="center" vertical="center"/>
      <protection hidden="1"/>
    </xf>
    <xf numFmtId="0" fontId="2" fillId="2" borderId="31" xfId="1" applyFont="1" applyFill="1" applyBorder="1" applyAlignment="1" applyProtection="1">
      <alignment horizontal="center" vertical="center"/>
      <protection hidden="1"/>
    </xf>
    <xf numFmtId="0" fontId="2" fillId="2" borderId="32" xfId="1" applyFont="1" applyFill="1" applyBorder="1" applyAlignment="1" applyProtection="1">
      <alignment horizontal="center" vertical="center"/>
      <protection hidden="1"/>
    </xf>
    <xf numFmtId="165" fontId="2" fillId="2" borderId="33" xfId="1" applyNumberFormat="1" applyFont="1" applyFill="1" applyBorder="1" applyAlignment="1" applyProtection="1">
      <alignment horizontal="center" vertical="center"/>
      <protection hidden="1"/>
    </xf>
    <xf numFmtId="165" fontId="2" fillId="2" borderId="30" xfId="1" applyNumberFormat="1" applyFont="1" applyFill="1" applyBorder="1" applyAlignment="1" applyProtection="1">
      <alignment horizontal="center" vertical="center"/>
      <protection hidden="1"/>
    </xf>
    <xf numFmtId="1" fontId="2" fillId="2" borderId="28" xfId="1" applyNumberFormat="1" applyFont="1" applyFill="1" applyBorder="1" applyAlignment="1" applyProtection="1">
      <alignment horizontal="center" vertical="center"/>
      <protection hidden="1"/>
    </xf>
    <xf numFmtId="1" fontId="2" fillId="2" borderId="34" xfId="1" applyNumberFormat="1" applyFont="1" applyFill="1" applyBorder="1" applyAlignment="1" applyProtection="1">
      <alignment horizontal="center" vertical="center"/>
      <protection hidden="1"/>
    </xf>
    <xf numFmtId="0" fontId="11" fillId="2" borderId="27" xfId="1" applyFont="1" applyFill="1" applyBorder="1" applyAlignment="1" applyProtection="1">
      <alignment horizontal="center" vertical="center"/>
      <protection hidden="1"/>
    </xf>
    <xf numFmtId="0" fontId="11" fillId="2" borderId="31" xfId="1" applyFont="1" applyFill="1" applyBorder="1" applyAlignment="1" applyProtection="1">
      <alignment horizontal="center" vertical="center"/>
      <protection hidden="1"/>
    </xf>
    <xf numFmtId="0" fontId="11" fillId="2" borderId="32" xfId="1" applyFont="1" applyFill="1" applyBorder="1" applyAlignment="1" applyProtection="1">
      <alignment horizontal="center" vertical="center"/>
      <protection hidden="1"/>
    </xf>
    <xf numFmtId="0" fontId="7" fillId="3" borderId="6" xfId="1" applyFont="1" applyFill="1" applyBorder="1" applyAlignment="1" applyProtection="1">
      <alignment horizontal="center" vertical="center" wrapText="1"/>
      <protection hidden="1"/>
    </xf>
    <xf numFmtId="0" fontId="8" fillId="3" borderId="8" xfId="1" applyFont="1" applyFill="1" applyBorder="1" applyAlignment="1" applyProtection="1">
      <alignment horizontal="center" vertical="center" wrapText="1"/>
      <protection hidden="1"/>
    </xf>
    <xf numFmtId="0" fontId="8" fillId="3" borderId="9" xfId="1" applyFont="1" applyFill="1" applyBorder="1" applyAlignment="1" applyProtection="1">
      <alignment horizontal="center" vertical="center" wrapText="1"/>
      <protection hidden="1"/>
    </xf>
    <xf numFmtId="0" fontId="8" fillId="3" borderId="10" xfId="1" applyFont="1" applyFill="1" applyBorder="1" applyAlignment="1" applyProtection="1">
      <alignment horizontal="center" vertical="center" wrapText="1"/>
      <protection hidden="1"/>
    </xf>
    <xf numFmtId="0" fontId="9" fillId="3" borderId="11" xfId="1" applyFont="1" applyFill="1" applyBorder="1" applyAlignment="1" applyProtection="1">
      <alignment horizontal="center" vertical="center"/>
      <protection hidden="1"/>
    </xf>
    <xf numFmtId="0" fontId="2" fillId="3" borderId="12" xfId="1" applyFont="1" applyFill="1" applyBorder="1" applyAlignment="1" applyProtection="1">
      <alignment horizontal="center" vertical="center"/>
      <protection hidden="1"/>
    </xf>
    <xf numFmtId="0" fontId="2" fillId="3" borderId="8" xfId="1" applyFont="1" applyFill="1" applyBorder="1" applyAlignment="1" applyProtection="1">
      <alignment horizontal="center" vertical="center"/>
      <protection hidden="1"/>
    </xf>
    <xf numFmtId="0" fontId="2" fillId="3" borderId="2" xfId="1" applyFont="1" applyFill="1" applyBorder="1" applyAlignment="1" applyProtection="1">
      <alignment horizontal="center" vertical="center"/>
      <protection hidden="1"/>
    </xf>
    <xf numFmtId="0" fontId="2" fillId="3" borderId="9" xfId="1" applyFont="1" applyFill="1" applyBorder="1" applyAlignment="1" applyProtection="1">
      <alignment horizontal="center" vertical="center"/>
      <protection hidden="1"/>
    </xf>
    <xf numFmtId="0" fontId="2" fillId="3" borderId="13" xfId="1" applyFont="1" applyFill="1" applyBorder="1" applyAlignment="1" applyProtection="1">
      <alignment horizontal="center" vertical="center"/>
      <protection hidden="1"/>
    </xf>
    <xf numFmtId="0" fontId="10" fillId="3" borderId="14" xfId="1" applyFont="1" applyFill="1" applyBorder="1" applyAlignment="1" applyProtection="1">
      <alignment horizontal="center" vertical="center"/>
      <protection hidden="1"/>
    </xf>
    <xf numFmtId="0" fontId="2" fillId="3" borderId="15" xfId="1" applyFont="1" applyFill="1" applyBorder="1" applyAlignment="1" applyProtection="1">
      <alignment horizontal="center" vertical="center"/>
      <protection hidden="1"/>
    </xf>
    <xf numFmtId="0" fontId="2" fillId="3" borderId="16" xfId="1" applyFont="1" applyFill="1" applyBorder="1" applyAlignment="1" applyProtection="1">
      <alignment horizontal="center" vertical="center"/>
      <protection hidden="1"/>
    </xf>
    <xf numFmtId="165" fontId="2" fillId="3" borderId="17" xfId="1" applyNumberFormat="1" applyFont="1" applyFill="1" applyBorder="1" applyAlignment="1" applyProtection="1">
      <alignment horizontal="center" vertical="center"/>
      <protection hidden="1"/>
    </xf>
    <xf numFmtId="0" fontId="11" fillId="3" borderId="18" xfId="1" applyFont="1" applyFill="1" applyBorder="1" applyAlignment="1" applyProtection="1">
      <alignment horizontal="center" vertical="center"/>
      <protection hidden="1"/>
    </xf>
    <xf numFmtId="1" fontId="11" fillId="3" borderId="19" xfId="1" applyNumberFormat="1" applyFont="1" applyFill="1" applyBorder="1" applyAlignment="1" applyProtection="1">
      <alignment horizontal="center" vertical="center"/>
      <protection hidden="1"/>
    </xf>
    <xf numFmtId="0" fontId="11" fillId="3" borderId="19" xfId="1" applyFont="1" applyFill="1" applyBorder="1" applyAlignment="1" applyProtection="1">
      <alignment horizontal="center" vertical="center"/>
      <protection hidden="1"/>
    </xf>
    <xf numFmtId="0" fontId="11" fillId="3" borderId="20" xfId="1" applyFont="1" applyFill="1" applyBorder="1" applyAlignment="1" applyProtection="1">
      <alignment horizontal="center" vertical="center"/>
      <protection hidden="1"/>
    </xf>
    <xf numFmtId="0" fontId="12" fillId="3" borderId="18" xfId="1" applyFont="1" applyFill="1" applyBorder="1" applyAlignment="1" applyProtection="1">
      <alignment horizontal="center" vertical="center"/>
      <protection hidden="1"/>
    </xf>
    <xf numFmtId="0" fontId="2" fillId="3" borderId="19" xfId="1" applyFont="1" applyFill="1" applyBorder="1" applyAlignment="1" applyProtection="1">
      <alignment horizontal="center" vertical="center"/>
      <protection hidden="1"/>
    </xf>
    <xf numFmtId="0" fontId="2" fillId="3" borderId="21" xfId="1" applyFont="1" applyFill="1" applyBorder="1" applyAlignment="1" applyProtection="1">
      <alignment horizontal="center" vertical="center"/>
      <protection hidden="1"/>
    </xf>
    <xf numFmtId="0" fontId="2" fillId="3" borderId="0" xfId="1" applyFont="1" applyFill="1" applyAlignment="1" applyProtection="1">
      <alignment horizontal="center" vertical="center"/>
      <protection hidden="1"/>
    </xf>
    <xf numFmtId="0" fontId="2" fillId="3" borderId="22" xfId="1" applyFont="1" applyFill="1" applyBorder="1" applyAlignment="1" applyProtection="1">
      <alignment horizontal="center" vertical="center"/>
      <protection hidden="1"/>
    </xf>
    <xf numFmtId="0" fontId="2" fillId="3" borderId="20" xfId="1" applyFont="1" applyFill="1" applyBorder="1" applyAlignment="1" applyProtection="1">
      <alignment horizontal="center" vertical="center"/>
      <protection hidden="1"/>
    </xf>
    <xf numFmtId="0" fontId="8" fillId="3" borderId="23" xfId="1" applyFont="1" applyFill="1" applyBorder="1" applyAlignment="1" applyProtection="1">
      <alignment horizontal="center" vertical="center"/>
      <protection hidden="1"/>
    </xf>
    <xf numFmtId="0" fontId="8" fillId="3" borderId="24" xfId="1" applyFont="1" applyFill="1" applyBorder="1" applyAlignment="1" applyProtection="1">
      <alignment horizontal="center" vertical="center"/>
      <protection hidden="1"/>
    </xf>
    <xf numFmtId="0" fontId="8" fillId="3" borderId="25" xfId="1" applyFont="1" applyFill="1" applyBorder="1" applyAlignment="1" applyProtection="1">
      <alignment horizontal="center" vertical="center"/>
      <protection hidden="1"/>
    </xf>
    <xf numFmtId="0" fontId="8" fillId="3" borderId="26" xfId="1" applyFont="1" applyFill="1" applyBorder="1" applyAlignment="1" applyProtection="1">
      <alignment horizontal="center" vertical="center"/>
      <protection hidden="1"/>
    </xf>
    <xf numFmtId="0" fontId="9" fillId="3" borderId="27" xfId="1" applyFont="1" applyFill="1" applyBorder="1" applyAlignment="1" applyProtection="1">
      <alignment horizontal="center" vertical="center"/>
      <protection hidden="1"/>
    </xf>
    <xf numFmtId="165" fontId="2" fillId="3" borderId="31" xfId="1" applyNumberFormat="1" applyFont="1" applyFill="1" applyBorder="1" applyAlignment="1" applyProtection="1">
      <alignment horizontal="center" vertical="center"/>
      <protection hidden="1"/>
    </xf>
    <xf numFmtId="0" fontId="2" fillId="3" borderId="31" xfId="1" applyFont="1" applyFill="1" applyBorder="1" applyAlignment="1" applyProtection="1">
      <alignment horizontal="center" vertical="center"/>
      <protection hidden="1"/>
    </xf>
    <xf numFmtId="0" fontId="2" fillId="3" borderId="28" xfId="1" applyFont="1" applyFill="1" applyBorder="1" applyAlignment="1" applyProtection="1">
      <alignment horizontal="center" vertical="center"/>
      <protection hidden="1"/>
    </xf>
    <xf numFmtId="0" fontId="2" fillId="3" borderId="29" xfId="1" applyFont="1" applyFill="1" applyBorder="1" applyAlignment="1" applyProtection="1">
      <alignment horizontal="center" vertical="center"/>
      <protection hidden="1"/>
    </xf>
    <xf numFmtId="0" fontId="2" fillId="3" borderId="30" xfId="1" applyFont="1" applyFill="1" applyBorder="1" applyAlignment="1" applyProtection="1">
      <alignment horizontal="center" vertical="center"/>
      <protection hidden="1"/>
    </xf>
    <xf numFmtId="0" fontId="2" fillId="3" borderId="32" xfId="1" applyFont="1" applyFill="1" applyBorder="1" applyAlignment="1" applyProtection="1">
      <alignment horizontal="center" vertical="center"/>
      <protection hidden="1"/>
    </xf>
    <xf numFmtId="165" fontId="2" fillId="3" borderId="33" xfId="1" applyNumberFormat="1" applyFont="1" applyFill="1" applyBorder="1" applyAlignment="1" applyProtection="1">
      <alignment horizontal="center" vertical="center"/>
      <protection hidden="1"/>
    </xf>
    <xf numFmtId="165" fontId="2" fillId="3" borderId="30" xfId="1" applyNumberFormat="1" applyFont="1" applyFill="1" applyBorder="1" applyAlignment="1" applyProtection="1">
      <alignment horizontal="center" vertical="center"/>
      <protection hidden="1"/>
    </xf>
    <xf numFmtId="1" fontId="2" fillId="3" borderId="28" xfId="1" applyNumberFormat="1" applyFont="1" applyFill="1" applyBorder="1" applyAlignment="1" applyProtection="1">
      <alignment horizontal="center" vertical="center"/>
      <protection hidden="1"/>
    </xf>
    <xf numFmtId="1" fontId="2" fillId="3" borderId="34" xfId="1" applyNumberFormat="1" applyFont="1" applyFill="1" applyBorder="1" applyAlignment="1" applyProtection="1">
      <alignment horizontal="center" vertical="center"/>
      <protection hidden="1"/>
    </xf>
    <xf numFmtId="0" fontId="11" fillId="3" borderId="27" xfId="1" applyFont="1" applyFill="1" applyBorder="1" applyAlignment="1" applyProtection="1">
      <alignment horizontal="center" vertical="center"/>
      <protection hidden="1"/>
    </xf>
    <xf numFmtId="0" fontId="11" fillId="3" borderId="31" xfId="1" applyFont="1" applyFill="1" applyBorder="1" applyAlignment="1" applyProtection="1">
      <alignment horizontal="center" vertical="center"/>
      <protection hidden="1"/>
    </xf>
    <xf numFmtId="0" fontId="11" fillId="3" borderId="32" xfId="1" applyFont="1" applyFill="1" applyBorder="1" applyAlignment="1" applyProtection="1">
      <alignment horizontal="center" vertical="center"/>
      <protection hidden="1"/>
    </xf>
    <xf numFmtId="0" fontId="7" fillId="4" borderId="6" xfId="1" applyFont="1" applyFill="1" applyBorder="1" applyAlignment="1" applyProtection="1">
      <alignment horizontal="center" vertical="center" wrapText="1"/>
      <protection hidden="1"/>
    </xf>
    <xf numFmtId="0" fontId="8" fillId="4" borderId="8" xfId="1" applyFont="1" applyFill="1" applyBorder="1" applyAlignment="1" applyProtection="1">
      <alignment horizontal="center" vertical="center"/>
      <protection hidden="1"/>
    </xf>
    <xf numFmtId="0" fontId="8" fillId="4" borderId="9" xfId="1" applyFont="1" applyFill="1" applyBorder="1" applyAlignment="1" applyProtection="1">
      <alignment horizontal="center" vertical="center"/>
      <protection hidden="1"/>
    </xf>
    <xf numFmtId="0" fontId="8" fillId="4" borderId="10" xfId="1" applyFont="1" applyFill="1" applyBorder="1" applyAlignment="1" applyProtection="1">
      <alignment horizontal="center" vertical="center"/>
      <protection hidden="1"/>
    </xf>
    <xf numFmtId="0" fontId="9" fillId="4" borderId="11" xfId="1" applyFont="1" applyFill="1" applyBorder="1" applyAlignment="1" applyProtection="1">
      <alignment horizontal="center" vertical="center"/>
      <protection hidden="1"/>
    </xf>
    <xf numFmtId="0" fontId="2" fillId="4" borderId="12" xfId="1" applyFont="1" applyFill="1" applyBorder="1" applyAlignment="1" applyProtection="1">
      <alignment horizontal="center" vertical="center"/>
      <protection hidden="1"/>
    </xf>
    <xf numFmtId="0" fontId="2" fillId="4" borderId="8" xfId="1" applyFont="1" applyFill="1" applyBorder="1" applyAlignment="1" applyProtection="1">
      <alignment horizontal="center" vertical="center"/>
      <protection hidden="1"/>
    </xf>
    <xf numFmtId="0" fontId="2" fillId="4" borderId="2" xfId="1" applyFont="1" applyFill="1" applyBorder="1" applyAlignment="1" applyProtection="1">
      <alignment horizontal="center" vertical="center"/>
      <protection hidden="1"/>
    </xf>
    <xf numFmtId="0" fontId="2" fillId="4" borderId="3" xfId="1" applyFont="1" applyFill="1" applyBorder="1" applyAlignment="1" applyProtection="1">
      <alignment horizontal="center" vertical="center"/>
      <protection hidden="1"/>
    </xf>
    <xf numFmtId="0" fontId="10" fillId="4" borderId="14" xfId="1" applyFont="1" applyFill="1" applyBorder="1" applyAlignment="1" applyProtection="1">
      <alignment horizontal="center" vertical="center"/>
      <protection hidden="1"/>
    </xf>
    <xf numFmtId="0" fontId="2" fillId="4" borderId="15" xfId="1" applyFont="1" applyFill="1" applyBorder="1" applyAlignment="1" applyProtection="1">
      <alignment horizontal="center" vertical="center"/>
      <protection hidden="1"/>
    </xf>
    <xf numFmtId="0" fontId="2" fillId="4" borderId="16" xfId="1" applyFont="1" applyFill="1" applyBorder="1" applyAlignment="1" applyProtection="1">
      <alignment horizontal="center" vertical="center"/>
      <protection hidden="1"/>
    </xf>
    <xf numFmtId="165" fontId="2" fillId="4" borderId="17" xfId="1" applyNumberFormat="1" applyFont="1" applyFill="1" applyBorder="1" applyAlignment="1" applyProtection="1">
      <alignment horizontal="center" vertical="center"/>
      <protection hidden="1"/>
    </xf>
    <xf numFmtId="0" fontId="11" fillId="4" borderId="18" xfId="1" applyFont="1" applyFill="1" applyBorder="1" applyAlignment="1" applyProtection="1">
      <alignment horizontal="center" vertical="center"/>
      <protection hidden="1"/>
    </xf>
    <xf numFmtId="1" fontId="11" fillId="4" borderId="19" xfId="1" applyNumberFormat="1" applyFont="1" applyFill="1" applyBorder="1" applyAlignment="1" applyProtection="1">
      <alignment horizontal="center" vertical="center"/>
      <protection hidden="1"/>
    </xf>
    <xf numFmtId="0" fontId="11" fillId="4" borderId="19" xfId="1" applyFont="1" applyFill="1" applyBorder="1" applyAlignment="1" applyProtection="1">
      <alignment horizontal="center" vertical="center"/>
      <protection hidden="1"/>
    </xf>
    <xf numFmtId="0" fontId="11" fillId="4" borderId="20" xfId="1" applyFont="1" applyFill="1" applyBorder="1" applyAlignment="1" applyProtection="1">
      <alignment horizontal="center" vertical="center"/>
      <protection hidden="1"/>
    </xf>
    <xf numFmtId="0" fontId="12" fillId="4" borderId="18" xfId="1" applyFont="1" applyFill="1" applyBorder="1" applyAlignment="1" applyProtection="1">
      <alignment horizontal="center" vertical="center"/>
      <protection hidden="1"/>
    </xf>
    <xf numFmtId="0" fontId="2" fillId="4" borderId="19" xfId="1" applyFont="1" applyFill="1" applyBorder="1" applyAlignment="1" applyProtection="1">
      <alignment horizontal="center" vertical="center"/>
      <protection hidden="1"/>
    </xf>
    <xf numFmtId="0" fontId="2" fillId="4" borderId="21" xfId="1" applyFont="1" applyFill="1" applyBorder="1" applyAlignment="1" applyProtection="1">
      <alignment horizontal="center" vertical="center"/>
      <protection hidden="1"/>
    </xf>
    <xf numFmtId="0" fontId="2" fillId="4" borderId="0" xfId="1" applyFont="1" applyFill="1" applyAlignment="1" applyProtection="1">
      <alignment horizontal="center" vertical="center"/>
      <protection hidden="1"/>
    </xf>
    <xf numFmtId="0" fontId="2" fillId="4" borderId="5" xfId="1" applyFont="1" applyFill="1" applyBorder="1" applyAlignment="1" applyProtection="1">
      <alignment horizontal="center" vertical="center"/>
      <protection hidden="1"/>
    </xf>
    <xf numFmtId="0" fontId="8" fillId="4" borderId="23" xfId="1" applyFont="1" applyFill="1" applyBorder="1" applyAlignment="1" applyProtection="1">
      <alignment horizontal="center" vertical="center"/>
      <protection hidden="1"/>
    </xf>
    <xf numFmtId="0" fontId="8" fillId="4" borderId="24" xfId="1" applyFont="1" applyFill="1" applyBorder="1" applyAlignment="1" applyProtection="1">
      <alignment horizontal="center" vertical="center"/>
      <protection hidden="1"/>
    </xf>
    <xf numFmtId="0" fontId="8" fillId="4" borderId="25" xfId="1" applyFont="1" applyFill="1" applyBorder="1" applyAlignment="1" applyProtection="1">
      <alignment horizontal="center" vertical="center"/>
      <protection hidden="1"/>
    </xf>
    <xf numFmtId="0" fontId="8" fillId="4" borderId="26" xfId="1" applyFont="1" applyFill="1" applyBorder="1" applyAlignment="1" applyProtection="1">
      <alignment horizontal="center" vertical="center"/>
      <protection hidden="1"/>
    </xf>
    <xf numFmtId="0" fontId="9" fillId="4" borderId="27" xfId="1" applyFont="1" applyFill="1" applyBorder="1" applyAlignment="1" applyProtection="1">
      <alignment horizontal="center" vertical="center"/>
      <protection hidden="1"/>
    </xf>
    <xf numFmtId="165" fontId="2" fillId="4" borderId="31" xfId="1" applyNumberFormat="1" applyFont="1" applyFill="1" applyBorder="1" applyAlignment="1" applyProtection="1">
      <alignment horizontal="center" vertical="center"/>
      <protection hidden="1"/>
    </xf>
    <xf numFmtId="0" fontId="2" fillId="4" borderId="31" xfId="1" applyFont="1" applyFill="1" applyBorder="1" applyAlignment="1" applyProtection="1">
      <alignment horizontal="center" vertical="center"/>
      <protection hidden="1"/>
    </xf>
    <xf numFmtId="0" fontId="2" fillId="4" borderId="28" xfId="1" applyFont="1" applyFill="1" applyBorder="1" applyAlignment="1" applyProtection="1">
      <alignment horizontal="center" vertical="center"/>
      <protection hidden="1"/>
    </xf>
    <xf numFmtId="0" fontId="2" fillId="4" borderId="29" xfId="1" applyFont="1" applyFill="1" applyBorder="1" applyAlignment="1" applyProtection="1">
      <alignment horizontal="center" vertical="center"/>
      <protection hidden="1"/>
    </xf>
    <xf numFmtId="0" fontId="2" fillId="4" borderId="34" xfId="1" applyFont="1" applyFill="1" applyBorder="1" applyAlignment="1" applyProtection="1">
      <alignment horizontal="center" vertical="center"/>
      <protection hidden="1"/>
    </xf>
    <xf numFmtId="165" fontId="2" fillId="4" borderId="33" xfId="1" applyNumberFormat="1" applyFont="1" applyFill="1" applyBorder="1" applyAlignment="1" applyProtection="1">
      <alignment horizontal="center" vertical="center"/>
      <protection hidden="1"/>
    </xf>
    <xf numFmtId="165" fontId="2" fillId="4" borderId="30" xfId="1" applyNumberFormat="1" applyFont="1" applyFill="1" applyBorder="1" applyAlignment="1" applyProtection="1">
      <alignment horizontal="center" vertical="center"/>
      <protection hidden="1"/>
    </xf>
    <xf numFmtId="1" fontId="2" fillId="4" borderId="28" xfId="1" applyNumberFormat="1" applyFont="1" applyFill="1" applyBorder="1" applyAlignment="1" applyProtection="1">
      <alignment horizontal="center" vertical="center"/>
      <protection hidden="1"/>
    </xf>
    <xf numFmtId="1" fontId="2" fillId="4" borderId="34" xfId="1" applyNumberFormat="1" applyFont="1" applyFill="1" applyBorder="1" applyAlignment="1" applyProtection="1">
      <alignment horizontal="center" vertical="center"/>
      <protection hidden="1"/>
    </xf>
    <xf numFmtId="0" fontId="11" fillId="4" borderId="27" xfId="1" applyFont="1" applyFill="1" applyBorder="1" applyAlignment="1" applyProtection="1">
      <alignment horizontal="center" vertical="center"/>
      <protection hidden="1"/>
    </xf>
    <xf numFmtId="0" fontId="11" fillId="4" borderId="31" xfId="1" applyFont="1" applyFill="1" applyBorder="1" applyAlignment="1" applyProtection="1">
      <alignment horizontal="center" vertical="center"/>
      <protection hidden="1"/>
    </xf>
    <xf numFmtId="0" fontId="11" fillId="4" borderId="32" xfId="1" applyFont="1" applyFill="1" applyBorder="1" applyAlignment="1" applyProtection="1">
      <alignment horizontal="center" vertical="center"/>
      <protection hidden="1"/>
    </xf>
    <xf numFmtId="0" fontId="1" fillId="0" borderId="33" xfId="1" applyBorder="1" applyProtection="1">
      <protection hidden="1"/>
    </xf>
    <xf numFmtId="0" fontId="1" fillId="0" borderId="29" xfId="1" applyBorder="1" applyAlignment="1" applyProtection="1">
      <alignment horizontal="center" vertical="center"/>
      <protection hidden="1"/>
    </xf>
    <xf numFmtId="0" fontId="1" fillId="0" borderId="29" xfId="1" applyBorder="1" applyAlignment="1" applyProtection="1">
      <alignment horizontal="justify" vertical="justify"/>
      <protection hidden="1"/>
    </xf>
    <xf numFmtId="0" fontId="1" fillId="0" borderId="29" xfId="1" applyBorder="1" applyProtection="1">
      <protection hidden="1"/>
    </xf>
    <xf numFmtId="0" fontId="1" fillId="0" borderId="34" xfId="1" applyBorder="1" applyProtection="1">
      <protection hidden="1"/>
    </xf>
    <xf numFmtId="0" fontId="13" fillId="0" borderId="0" xfId="1" applyFont="1" applyAlignment="1" applyProtection="1">
      <alignment horizontal="center"/>
      <protection hidden="1"/>
    </xf>
    <xf numFmtId="0" fontId="1" fillId="0" borderId="0" xfId="1" applyAlignment="1" applyProtection="1">
      <alignment horizontal="left" vertical="top"/>
      <protection hidden="1"/>
    </xf>
    <xf numFmtId="2" fontId="1" fillId="0" borderId="0" xfId="1" applyNumberFormat="1" applyAlignment="1" applyProtection="1">
      <alignment horizontal="center"/>
      <protection hidden="1"/>
    </xf>
    <xf numFmtId="0" fontId="5" fillId="5" borderId="35" xfId="1" applyFont="1" applyFill="1" applyBorder="1" applyAlignment="1" applyProtection="1">
      <alignment horizontal="center" vertical="center" wrapText="1"/>
      <protection hidden="1"/>
    </xf>
    <xf numFmtId="0" fontId="5" fillId="5" borderId="36" xfId="1" applyFont="1" applyFill="1" applyBorder="1" applyAlignment="1" applyProtection="1">
      <alignment horizontal="center" vertical="center" wrapText="1"/>
      <protection hidden="1"/>
    </xf>
    <xf numFmtId="2" fontId="5" fillId="5" borderId="36" xfId="1" applyNumberFormat="1" applyFont="1" applyFill="1" applyBorder="1" applyAlignment="1" applyProtection="1">
      <alignment horizontal="center" vertical="center" wrapText="1"/>
      <protection hidden="1"/>
    </xf>
    <xf numFmtId="0" fontId="15" fillId="6" borderId="36" xfId="2" applyFont="1" applyFill="1" applyBorder="1" applyAlignment="1">
      <alignment horizontal="center" vertical="center" wrapText="1"/>
    </xf>
    <xf numFmtId="0" fontId="15" fillId="6" borderId="37" xfId="2" applyFont="1" applyFill="1" applyBorder="1" applyAlignment="1">
      <alignment horizontal="center" vertical="center" wrapText="1"/>
    </xf>
    <xf numFmtId="2" fontId="15" fillId="6" borderId="37" xfId="2" applyNumberFormat="1" applyFont="1" applyFill="1" applyBorder="1" applyAlignment="1">
      <alignment horizontal="center" vertical="center" wrapText="1"/>
    </xf>
    <xf numFmtId="0" fontId="15" fillId="7" borderId="37" xfId="2" applyFont="1" applyFill="1" applyBorder="1" applyAlignment="1">
      <alignment horizontal="center" vertical="center" wrapText="1"/>
    </xf>
    <xf numFmtId="2" fontId="15" fillId="7" borderId="37" xfId="2" applyNumberFormat="1" applyFont="1" applyFill="1" applyBorder="1" applyAlignment="1">
      <alignment horizontal="center" vertical="center" wrapText="1"/>
    </xf>
    <xf numFmtId="0" fontId="15" fillId="8" borderId="37" xfId="2" applyFont="1" applyFill="1" applyBorder="1" applyAlignment="1">
      <alignment horizontal="center" vertical="center" wrapText="1"/>
    </xf>
    <xf numFmtId="2" fontId="16" fillId="9" borderId="37" xfId="2" applyNumberFormat="1" applyFont="1" applyFill="1" applyBorder="1" applyAlignment="1">
      <alignment horizontal="center" vertical="center" wrapText="1"/>
    </xf>
    <xf numFmtId="2" fontId="16" fillId="9" borderId="38" xfId="2" applyNumberFormat="1" applyFont="1" applyFill="1" applyBorder="1" applyAlignment="1">
      <alignment horizontal="center" vertical="center" wrapText="1"/>
    </xf>
    <xf numFmtId="0" fontId="5" fillId="0" borderId="0" xfId="1" applyFont="1" applyAlignment="1" applyProtection="1">
      <alignment wrapText="1"/>
      <protection hidden="1"/>
    </xf>
    <xf numFmtId="0" fontId="1" fillId="0" borderId="39" xfId="1" applyBorder="1" applyAlignment="1" applyProtection="1">
      <alignment horizontal="center"/>
      <protection hidden="1"/>
    </xf>
    <xf numFmtId="0" fontId="1" fillId="0" borderId="19" xfId="1" applyBorder="1"/>
    <xf numFmtId="0" fontId="14" fillId="0" borderId="19" xfId="2" applyBorder="1" applyAlignment="1">
      <alignment horizontal="center"/>
    </xf>
    <xf numFmtId="0" fontId="1" fillId="0" borderId="19" xfId="1" applyBorder="1" applyAlignment="1">
      <alignment horizontal="left"/>
    </xf>
    <xf numFmtId="17" fontId="14" fillId="0" borderId="19" xfId="2" applyNumberFormat="1" applyBorder="1" applyAlignment="1">
      <alignment horizontal="center"/>
    </xf>
    <xf numFmtId="165" fontId="14" fillId="0" borderId="19" xfId="2" applyNumberFormat="1" applyBorder="1" applyAlignment="1">
      <alignment horizontal="center"/>
    </xf>
    <xf numFmtId="0" fontId="14" fillId="10" borderId="19" xfId="2" applyFill="1" applyBorder="1" applyAlignment="1" applyProtection="1">
      <alignment horizontal="center" vertical="center"/>
      <protection hidden="1"/>
    </xf>
    <xf numFmtId="165" fontId="14" fillId="10" borderId="19" xfId="2" applyNumberFormat="1" applyFill="1" applyBorder="1" applyAlignment="1" applyProtection="1">
      <alignment horizontal="center" vertical="center"/>
      <protection hidden="1"/>
    </xf>
    <xf numFmtId="1" fontId="14" fillId="10" borderId="19" xfId="2" applyNumberFormat="1" applyFill="1" applyBorder="1" applyAlignment="1" applyProtection="1">
      <alignment horizontal="center" vertical="center"/>
      <protection hidden="1"/>
    </xf>
    <xf numFmtId="165" fontId="17" fillId="0" borderId="16" xfId="2" applyNumberFormat="1" applyFont="1" applyBorder="1" applyAlignment="1">
      <alignment horizontal="center" wrapText="1"/>
    </xf>
    <xf numFmtId="2" fontId="17" fillId="0" borderId="16" xfId="2" applyNumberFormat="1" applyFont="1" applyBorder="1" applyAlignment="1">
      <alignment horizontal="center"/>
    </xf>
    <xf numFmtId="2" fontId="17" fillId="0" borderId="19" xfId="2" applyNumberFormat="1" applyFont="1" applyBorder="1" applyAlignment="1">
      <alignment horizontal="center"/>
    </xf>
    <xf numFmtId="1" fontId="18" fillId="0" borderId="40" xfId="2" applyNumberFormat="1" applyFont="1" applyBorder="1" applyAlignment="1">
      <alignment horizontal="center"/>
    </xf>
    <xf numFmtId="49" fontId="17" fillId="0" borderId="16" xfId="2" applyNumberFormat="1" applyFont="1" applyBorder="1" applyAlignment="1">
      <alignment horizontal="center"/>
    </xf>
    <xf numFmtId="0" fontId="17" fillId="11" borderId="19" xfId="2" applyFont="1" applyFill="1" applyBorder="1" applyAlignment="1" applyProtection="1">
      <alignment horizontal="center" vertical="center"/>
      <protection hidden="1"/>
    </xf>
    <xf numFmtId="165" fontId="17" fillId="11" borderId="19" xfId="2" applyNumberFormat="1" applyFont="1" applyFill="1" applyBorder="1" applyAlignment="1" applyProtection="1">
      <alignment horizontal="center" vertical="center"/>
      <protection hidden="1"/>
    </xf>
    <xf numFmtId="1" fontId="17" fillId="11" borderId="19" xfId="2" applyNumberFormat="1" applyFont="1" applyFill="1" applyBorder="1" applyAlignment="1" applyProtection="1">
      <alignment horizontal="center" vertical="center"/>
      <protection hidden="1"/>
    </xf>
    <xf numFmtId="0" fontId="14" fillId="10" borderId="41" xfId="2" applyFill="1" applyBorder="1" applyAlignment="1" applyProtection="1">
      <alignment horizontal="center" vertical="center"/>
      <protection hidden="1"/>
    </xf>
    <xf numFmtId="165" fontId="14" fillId="10" borderId="41" xfId="2" applyNumberFormat="1" applyFill="1" applyBorder="1" applyAlignment="1" applyProtection="1">
      <alignment horizontal="center" vertical="center"/>
      <protection hidden="1"/>
    </xf>
    <xf numFmtId="1" fontId="14" fillId="10" borderId="41" xfId="2" applyNumberFormat="1" applyFill="1" applyBorder="1" applyAlignment="1" applyProtection="1">
      <alignment horizontal="center" vertical="center"/>
      <protection hidden="1"/>
    </xf>
    <xf numFmtId="49" fontId="14" fillId="0" borderId="19" xfId="2" applyNumberFormat="1" applyBorder="1" applyAlignment="1">
      <alignment horizontal="center"/>
    </xf>
    <xf numFmtId="0" fontId="14" fillId="12" borderId="19" xfId="2" applyFill="1" applyBorder="1" applyAlignment="1" applyProtection="1">
      <alignment horizontal="center" vertical="center"/>
      <protection hidden="1"/>
    </xf>
    <xf numFmtId="165" fontId="14" fillId="12" borderId="19" xfId="2" applyNumberFormat="1" applyFill="1" applyBorder="1" applyAlignment="1" applyProtection="1">
      <alignment horizontal="center" vertical="center"/>
      <protection hidden="1"/>
    </xf>
    <xf numFmtId="1" fontId="14" fillId="12" borderId="19" xfId="2" applyNumberFormat="1" applyFill="1" applyBorder="1" applyAlignment="1" applyProtection="1">
      <alignment horizontal="center" vertical="center"/>
      <protection hidden="1"/>
    </xf>
    <xf numFmtId="0" fontId="17" fillId="10" borderId="19" xfId="2" applyFont="1" applyFill="1" applyBorder="1" applyAlignment="1">
      <alignment horizontal="center"/>
    </xf>
    <xf numFmtId="2" fontId="17" fillId="10" borderId="19" xfId="2" applyNumberFormat="1" applyFont="1" applyFill="1" applyBorder="1" applyAlignment="1">
      <alignment horizontal="center"/>
    </xf>
    <xf numFmtId="0" fontId="17" fillId="0" borderId="19" xfId="2" applyFont="1" applyBorder="1" applyAlignment="1">
      <alignment horizontal="center"/>
    </xf>
    <xf numFmtId="0" fontId="17" fillId="10" borderId="16" xfId="2" applyFont="1" applyFill="1" applyBorder="1" applyAlignment="1" applyProtection="1">
      <alignment horizontal="center" vertical="center"/>
      <protection locked="0"/>
    </xf>
    <xf numFmtId="0" fontId="17" fillId="10" borderId="19" xfId="2" applyFont="1" applyFill="1" applyBorder="1" applyAlignment="1" applyProtection="1">
      <alignment horizontal="center" vertical="center"/>
      <protection locked="0"/>
    </xf>
    <xf numFmtId="0" fontId="1" fillId="0" borderId="19" xfId="1" applyBorder="1" applyAlignment="1" applyProtection="1">
      <alignment horizontal="center"/>
      <protection hidden="1"/>
    </xf>
    <xf numFmtId="0" fontId="1" fillId="0" borderId="19" xfId="1" applyBorder="1" applyAlignment="1" applyProtection="1">
      <alignment horizontal="center" vertical="center" wrapText="1"/>
      <protection hidden="1"/>
    </xf>
    <xf numFmtId="0" fontId="1" fillId="0" borderId="19" xfId="1" applyBorder="1" applyAlignment="1" applyProtection="1">
      <alignment horizontal="center" vertical="center"/>
      <protection hidden="1"/>
    </xf>
    <xf numFmtId="2" fontId="1" fillId="0" borderId="19" xfId="1" applyNumberFormat="1" applyBorder="1" applyAlignment="1" applyProtection="1">
      <alignment horizontal="center"/>
      <protection hidden="1"/>
    </xf>
    <xf numFmtId="0" fontId="1" fillId="0" borderId="19" xfId="1" applyBorder="1" applyProtection="1">
      <protection hidden="1"/>
    </xf>
    <xf numFmtId="0" fontId="17" fillId="10" borderId="19" xfId="2" applyFont="1" applyFill="1" applyBorder="1" applyAlignment="1" applyProtection="1">
      <alignment horizontal="center" vertical="center" wrapText="1"/>
      <protection locked="0"/>
    </xf>
    <xf numFmtId="0" fontId="14" fillId="0" borderId="42" xfId="2" applyBorder="1" applyAlignment="1">
      <alignment horizontal="center"/>
    </xf>
    <xf numFmtId="0" fontId="14" fillId="10" borderId="22" xfId="2" applyFill="1" applyBorder="1" applyAlignment="1" applyProtection="1">
      <alignment horizontal="center" vertical="center"/>
      <protection hidden="1"/>
    </xf>
    <xf numFmtId="165" fontId="14" fillId="10" borderId="22" xfId="2" applyNumberFormat="1" applyFill="1" applyBorder="1" applyAlignment="1" applyProtection="1">
      <alignment horizontal="center" vertical="center"/>
      <protection hidden="1"/>
    </xf>
    <xf numFmtId="1" fontId="14" fillId="10" borderId="22" xfId="2" applyNumberFormat="1" applyFill="1" applyBorder="1" applyAlignment="1" applyProtection="1">
      <alignment horizontal="center" vertical="center"/>
      <protection hidden="1"/>
    </xf>
    <xf numFmtId="0" fontId="17" fillId="10" borderId="42" xfId="2" applyFont="1" applyFill="1" applyBorder="1" applyAlignment="1">
      <alignment horizontal="center"/>
    </xf>
    <xf numFmtId="2" fontId="17" fillId="10" borderId="42" xfId="2" applyNumberFormat="1" applyFont="1" applyFill="1" applyBorder="1" applyAlignment="1">
      <alignment horizontal="center"/>
    </xf>
    <xf numFmtId="0" fontId="1" fillId="0" borderId="43" xfId="1" applyBorder="1"/>
    <xf numFmtId="2" fontId="14" fillId="0" borderId="19" xfId="2" applyNumberFormat="1" applyBorder="1" applyAlignment="1">
      <alignment horizontal="center"/>
    </xf>
    <xf numFmtId="0" fontId="1" fillId="0" borderId="43" xfId="1" applyBorder="1" applyAlignment="1" applyProtection="1">
      <alignment horizontal="center"/>
      <protection hidden="1"/>
    </xf>
    <xf numFmtId="0" fontId="14" fillId="0" borderId="0" xfId="1" applyFont="1" applyProtection="1">
      <protection hidden="1"/>
    </xf>
    <xf numFmtId="0" fontId="19" fillId="0" borderId="0" xfId="1" applyFont="1" applyAlignment="1" applyProtection="1">
      <alignment horizontal="center" vertical="center"/>
      <protection hidden="1"/>
    </xf>
    <xf numFmtId="0" fontId="19" fillId="0" borderId="44" xfId="1" applyFont="1" applyBorder="1" applyAlignment="1" applyProtection="1">
      <alignment horizontal="center" vertical="center"/>
      <protection hidden="1"/>
    </xf>
    <xf numFmtId="0" fontId="19" fillId="0" borderId="45" xfId="1" applyFont="1" applyBorder="1" applyAlignment="1" applyProtection="1">
      <alignment horizontal="center" vertical="center"/>
      <protection hidden="1"/>
    </xf>
    <xf numFmtId="0" fontId="14" fillId="0" borderId="45" xfId="1" applyFont="1" applyBorder="1" applyAlignment="1" applyProtection="1">
      <alignment horizontal="center" vertical="center"/>
      <protection hidden="1"/>
    </xf>
    <xf numFmtId="0" fontId="19" fillId="0" borderId="45" xfId="1" applyFont="1" applyBorder="1" applyAlignment="1" applyProtection="1">
      <alignment vertical="center"/>
      <protection hidden="1"/>
    </xf>
    <xf numFmtId="0" fontId="19" fillId="0" borderId="45" xfId="1" applyFont="1" applyBorder="1" applyProtection="1">
      <protection hidden="1"/>
    </xf>
    <xf numFmtId="0" fontId="14" fillId="0" borderId="0" xfId="1" applyFont="1" applyAlignment="1" applyProtection="1">
      <alignment horizontal="center" vertical="center"/>
      <protection hidden="1"/>
    </xf>
    <xf numFmtId="0" fontId="14" fillId="0" borderId="0" xfId="1" applyFont="1" applyAlignment="1" applyProtection="1">
      <alignment vertical="center"/>
      <protection hidden="1"/>
    </xf>
    <xf numFmtId="0" fontId="20" fillId="0" borderId="0" xfId="1" applyFont="1" applyAlignment="1" applyProtection="1">
      <alignment horizontal="center" vertical="center"/>
      <protection hidden="1"/>
    </xf>
    <xf numFmtId="16" fontId="19" fillId="0" borderId="0" xfId="1" applyNumberFormat="1" applyFont="1" applyAlignment="1" applyProtection="1">
      <alignment horizontal="center" vertical="center"/>
      <protection hidden="1"/>
    </xf>
  </cellXfs>
  <cellStyles count="3">
    <cellStyle name="Normal" xfId="0" builtinId="0"/>
    <cellStyle name="Normal 2" xfId="1" xr:uid="{7BF8924D-F8CF-48A3-B399-78CD6FE8CBB2}"/>
    <cellStyle name="Normal 3" xfId="2" xr:uid="{64461F6C-98A4-4DE9-BCAC-560F3E6DFF93}"/>
  </cellStyles>
  <dxfs count="24">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dxf>
    <dxf>
      <font>
        <color rgb="FF00B050"/>
      </font>
      <fill>
        <patternFill>
          <bgColor rgb="FF00B050"/>
        </patternFill>
      </fill>
    </dxf>
    <dxf>
      <font>
        <color rgb="FFFF0000"/>
      </font>
      <fill>
        <patternFill>
          <bgColor rgb="FFFF0000"/>
        </patternFill>
      </fill>
    </dxf>
    <dxf>
      <font>
        <color rgb="FF0070C0"/>
      </font>
      <fill>
        <patternFill>
          <bgColor rgb="FF0070C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dxf>
    <dxf>
      <font>
        <color rgb="FF00B050"/>
      </font>
      <fill>
        <patternFill>
          <bgColor rgb="FF00B050"/>
        </patternFill>
      </fill>
    </dxf>
    <dxf>
      <font>
        <color rgb="FFFF0000"/>
      </font>
      <fill>
        <patternFill>
          <bgColor rgb="FFFF0000"/>
        </patternFill>
      </fill>
    </dxf>
    <dxf>
      <font>
        <color rgb="FF0070C0"/>
      </font>
      <fill>
        <patternFill>
          <bgColor rgb="FF0070C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dxf>
    <dxf>
      <font>
        <color rgb="FF00B050"/>
      </font>
      <fill>
        <patternFill>
          <bgColor rgb="FF00B050"/>
        </patternFill>
      </fill>
    </dxf>
    <dxf>
      <font>
        <color rgb="FFFF0000"/>
      </font>
      <fill>
        <patternFill>
          <bgColor rgb="FFFF0000"/>
        </patternFill>
      </fill>
    </dxf>
    <dxf>
      <font>
        <color rgb="FF0070C0"/>
      </font>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ULE DE 3 '!A16"/></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ULE DE 3 '!A16"/></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ULE DE 3 '!A16"/></Relationships>
</file>

<file path=xl/drawings/drawing1.xml><?xml version="1.0" encoding="utf-8"?>
<xdr:wsDr xmlns:xdr="http://schemas.openxmlformats.org/drawingml/2006/spreadsheetDrawing" xmlns:a="http://schemas.openxmlformats.org/drawingml/2006/main">
  <xdr:oneCellAnchor>
    <xdr:from>
      <xdr:col>23</xdr:col>
      <xdr:colOff>0</xdr:colOff>
      <xdr:row>16</xdr:row>
      <xdr:rowOff>0</xdr:rowOff>
    </xdr:from>
    <xdr:ext cx="2134295" cy="2302073"/>
    <xdr:sp macro="" textlink="">
      <xdr:nvSpPr>
        <xdr:cNvPr id="2" name="ZoneTexte 1">
          <a:hlinkClick xmlns:r="http://schemas.openxmlformats.org/officeDocument/2006/relationships" r:id="rId1" tooltip="CLIQUEZ SUR LE MESSAGE"/>
          <a:extLst>
            <a:ext uri="{FF2B5EF4-FFF2-40B4-BE49-F238E27FC236}">
              <a16:creationId xmlns:a16="http://schemas.microsoft.com/office/drawing/2014/main" id="{8CE93939-4B76-497F-8A01-812584BD0C01}"/>
            </a:ext>
          </a:extLst>
        </xdr:cNvPr>
        <xdr:cNvSpPr txBox="1"/>
      </xdr:nvSpPr>
      <xdr:spPr>
        <a:xfrm>
          <a:off x="20109180" y="6941820"/>
          <a:ext cx="2134295" cy="2302073"/>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lnSpc>
              <a:spcPts val="2700"/>
            </a:lnSpc>
          </a:pPr>
          <a:r>
            <a:rPr lang="fr-FR" sz="2800" b="1">
              <a:solidFill>
                <a:schemeClr val="bg1"/>
              </a:solidFill>
            </a:rPr>
            <a:t>RETOUR A LA SAISIE DES MATCHS</a:t>
          </a:r>
        </a:p>
      </xdr:txBody>
    </xdr:sp>
    <xdr:clientData/>
  </xdr:oneCellAnchor>
  <xdr:twoCellAnchor editAs="oneCell">
    <xdr:from>
      <xdr:col>3</xdr:col>
      <xdr:colOff>0</xdr:colOff>
      <xdr:row>5</xdr:row>
      <xdr:rowOff>0</xdr:rowOff>
    </xdr:from>
    <xdr:to>
      <xdr:col>6</xdr:col>
      <xdr:colOff>122665</xdr:colOff>
      <xdr:row>7</xdr:row>
      <xdr:rowOff>370715</xdr:rowOff>
    </xdr:to>
    <xdr:pic>
      <xdr:nvPicPr>
        <xdr:cNvPr id="3" name="Image 2">
          <a:extLst>
            <a:ext uri="{FF2B5EF4-FFF2-40B4-BE49-F238E27FC236}">
              <a16:creationId xmlns:a16="http://schemas.microsoft.com/office/drawing/2014/main" id="{28A7C38B-35A5-47A8-9AE6-D4618F156910}"/>
            </a:ext>
          </a:extLst>
        </xdr:cNvPr>
        <xdr:cNvPicPr>
          <a:picLocks noChangeAspect="1"/>
        </xdr:cNvPicPr>
      </xdr:nvPicPr>
      <xdr:blipFill>
        <a:blip xmlns:r="http://schemas.openxmlformats.org/officeDocument/2006/relationships" r:embed="rId2" cstate="print"/>
        <a:stretch>
          <a:fillRect/>
        </a:stretch>
      </xdr:blipFill>
      <xdr:spPr>
        <a:xfrm>
          <a:off x="3230880" y="2430780"/>
          <a:ext cx="2202925" cy="1231775"/>
        </a:xfrm>
        <a:prstGeom prst="rect">
          <a:avLst/>
        </a:prstGeom>
      </xdr:spPr>
    </xdr:pic>
    <xdr:clientData/>
  </xdr:twoCellAnchor>
  <xdr:twoCellAnchor editAs="oneCell">
    <xdr:from>
      <xdr:col>3</xdr:col>
      <xdr:colOff>103909</xdr:colOff>
      <xdr:row>17</xdr:row>
      <xdr:rowOff>294409</xdr:rowOff>
    </xdr:from>
    <xdr:to>
      <xdr:col>5</xdr:col>
      <xdr:colOff>519546</xdr:colOff>
      <xdr:row>19</xdr:row>
      <xdr:rowOff>370715</xdr:rowOff>
    </xdr:to>
    <xdr:pic>
      <xdr:nvPicPr>
        <xdr:cNvPr id="4" name="Image 3">
          <a:extLst>
            <a:ext uri="{FF2B5EF4-FFF2-40B4-BE49-F238E27FC236}">
              <a16:creationId xmlns:a16="http://schemas.microsoft.com/office/drawing/2014/main" id="{BBF437CF-D60F-4CAD-9333-FA6BF937AA4D}"/>
            </a:ext>
          </a:extLst>
        </xdr:cNvPr>
        <xdr:cNvPicPr>
          <a:picLocks noChangeAspect="1"/>
        </xdr:cNvPicPr>
      </xdr:nvPicPr>
      <xdr:blipFill>
        <a:blip xmlns:r="http://schemas.openxmlformats.org/officeDocument/2006/relationships" r:embed="rId2" cstate="print"/>
        <a:stretch>
          <a:fillRect/>
        </a:stretch>
      </xdr:blipFill>
      <xdr:spPr>
        <a:xfrm>
          <a:off x="3334789" y="8005849"/>
          <a:ext cx="1871057" cy="1219306"/>
        </a:xfrm>
        <a:prstGeom prst="rect">
          <a:avLst/>
        </a:prstGeom>
      </xdr:spPr>
    </xdr:pic>
    <xdr:clientData/>
  </xdr:twoCellAnchor>
  <xdr:twoCellAnchor editAs="oneCell">
    <xdr:from>
      <xdr:col>6</xdr:col>
      <xdr:colOff>86591</xdr:colOff>
      <xdr:row>21</xdr:row>
      <xdr:rowOff>259773</xdr:rowOff>
    </xdr:from>
    <xdr:to>
      <xdr:col>8</xdr:col>
      <xdr:colOff>588818</xdr:colOff>
      <xdr:row>23</xdr:row>
      <xdr:rowOff>370715</xdr:rowOff>
    </xdr:to>
    <xdr:pic>
      <xdr:nvPicPr>
        <xdr:cNvPr id="5" name="Image 4">
          <a:extLst>
            <a:ext uri="{FF2B5EF4-FFF2-40B4-BE49-F238E27FC236}">
              <a16:creationId xmlns:a16="http://schemas.microsoft.com/office/drawing/2014/main" id="{074EF719-C9A6-4DBC-B717-C05051292C91}"/>
            </a:ext>
          </a:extLst>
        </xdr:cNvPr>
        <xdr:cNvPicPr>
          <a:picLocks noChangeAspect="1"/>
        </xdr:cNvPicPr>
      </xdr:nvPicPr>
      <xdr:blipFill>
        <a:blip xmlns:r="http://schemas.openxmlformats.org/officeDocument/2006/relationships" r:embed="rId2" cstate="print"/>
        <a:stretch>
          <a:fillRect/>
        </a:stretch>
      </xdr:blipFill>
      <xdr:spPr>
        <a:xfrm>
          <a:off x="5397731" y="10455333"/>
          <a:ext cx="1950027" cy="1223462"/>
        </a:xfrm>
        <a:prstGeom prst="rect">
          <a:avLst/>
        </a:prstGeom>
      </xdr:spPr>
    </xdr:pic>
    <xdr:clientData/>
  </xdr:twoCellAnchor>
  <xdr:twoCellAnchor editAs="oneCell">
    <xdr:from>
      <xdr:col>9</xdr:col>
      <xdr:colOff>103909</xdr:colOff>
      <xdr:row>25</xdr:row>
      <xdr:rowOff>259772</xdr:rowOff>
    </xdr:from>
    <xdr:to>
      <xdr:col>11</xdr:col>
      <xdr:colOff>519545</xdr:colOff>
      <xdr:row>27</xdr:row>
      <xdr:rowOff>301442</xdr:rowOff>
    </xdr:to>
    <xdr:pic>
      <xdr:nvPicPr>
        <xdr:cNvPr id="6" name="Image 5">
          <a:extLst>
            <a:ext uri="{FF2B5EF4-FFF2-40B4-BE49-F238E27FC236}">
              <a16:creationId xmlns:a16="http://schemas.microsoft.com/office/drawing/2014/main" id="{7D67998D-34BB-4A28-934D-1D46C2621544}"/>
            </a:ext>
          </a:extLst>
        </xdr:cNvPr>
        <xdr:cNvPicPr>
          <a:picLocks noChangeAspect="1"/>
        </xdr:cNvPicPr>
      </xdr:nvPicPr>
      <xdr:blipFill>
        <a:blip xmlns:r="http://schemas.openxmlformats.org/officeDocument/2006/relationships" r:embed="rId2" cstate="print"/>
        <a:stretch>
          <a:fillRect/>
        </a:stretch>
      </xdr:blipFill>
      <xdr:spPr>
        <a:xfrm>
          <a:off x="7487689" y="12893732"/>
          <a:ext cx="1810096" cy="1230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23</xdr:col>
      <xdr:colOff>0</xdr:colOff>
      <xdr:row>16</xdr:row>
      <xdr:rowOff>0</xdr:rowOff>
    </xdr:from>
    <xdr:ext cx="2134295" cy="2302073"/>
    <xdr:sp macro="" textlink="">
      <xdr:nvSpPr>
        <xdr:cNvPr id="2" name="ZoneTexte 1">
          <a:hlinkClick xmlns:r="http://schemas.openxmlformats.org/officeDocument/2006/relationships" r:id="rId1" tooltip="CLIQUEZ SUR LE MESSAGE"/>
          <a:extLst>
            <a:ext uri="{FF2B5EF4-FFF2-40B4-BE49-F238E27FC236}">
              <a16:creationId xmlns:a16="http://schemas.microsoft.com/office/drawing/2014/main" id="{406B56B9-DCCA-46E2-893E-DEEE82E31088}"/>
            </a:ext>
          </a:extLst>
        </xdr:cNvPr>
        <xdr:cNvSpPr txBox="1"/>
      </xdr:nvSpPr>
      <xdr:spPr>
        <a:xfrm>
          <a:off x="20109180" y="6941820"/>
          <a:ext cx="2134295" cy="2302073"/>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lnSpc>
              <a:spcPts val="2700"/>
            </a:lnSpc>
          </a:pPr>
          <a:r>
            <a:rPr lang="fr-FR" sz="2800" b="1">
              <a:solidFill>
                <a:schemeClr val="bg1"/>
              </a:solidFill>
            </a:rPr>
            <a:t>RETOUR A LA SAISIE DES MATCHS</a:t>
          </a:r>
        </a:p>
      </xdr:txBody>
    </xdr:sp>
    <xdr:clientData/>
  </xdr:oneCellAnchor>
  <xdr:twoCellAnchor editAs="oneCell">
    <xdr:from>
      <xdr:col>3</xdr:col>
      <xdr:colOff>0</xdr:colOff>
      <xdr:row>5</xdr:row>
      <xdr:rowOff>0</xdr:rowOff>
    </xdr:from>
    <xdr:to>
      <xdr:col>6</xdr:col>
      <xdr:colOff>122665</xdr:colOff>
      <xdr:row>7</xdr:row>
      <xdr:rowOff>370715</xdr:rowOff>
    </xdr:to>
    <xdr:pic>
      <xdr:nvPicPr>
        <xdr:cNvPr id="3" name="Image 2">
          <a:extLst>
            <a:ext uri="{FF2B5EF4-FFF2-40B4-BE49-F238E27FC236}">
              <a16:creationId xmlns:a16="http://schemas.microsoft.com/office/drawing/2014/main" id="{27815799-24FE-4411-8893-F6B004A8AF95}"/>
            </a:ext>
          </a:extLst>
        </xdr:cNvPr>
        <xdr:cNvPicPr>
          <a:picLocks noChangeAspect="1"/>
        </xdr:cNvPicPr>
      </xdr:nvPicPr>
      <xdr:blipFill>
        <a:blip xmlns:r="http://schemas.openxmlformats.org/officeDocument/2006/relationships" r:embed="rId2" cstate="print"/>
        <a:stretch>
          <a:fillRect/>
        </a:stretch>
      </xdr:blipFill>
      <xdr:spPr>
        <a:xfrm>
          <a:off x="3230880" y="2430780"/>
          <a:ext cx="2202925" cy="1231775"/>
        </a:xfrm>
        <a:prstGeom prst="rect">
          <a:avLst/>
        </a:prstGeom>
      </xdr:spPr>
    </xdr:pic>
    <xdr:clientData/>
  </xdr:twoCellAnchor>
  <xdr:twoCellAnchor editAs="oneCell">
    <xdr:from>
      <xdr:col>3</xdr:col>
      <xdr:colOff>103909</xdr:colOff>
      <xdr:row>17</xdr:row>
      <xdr:rowOff>294409</xdr:rowOff>
    </xdr:from>
    <xdr:to>
      <xdr:col>5</xdr:col>
      <xdr:colOff>519546</xdr:colOff>
      <xdr:row>19</xdr:row>
      <xdr:rowOff>370715</xdr:rowOff>
    </xdr:to>
    <xdr:pic>
      <xdr:nvPicPr>
        <xdr:cNvPr id="4" name="Image 3">
          <a:extLst>
            <a:ext uri="{FF2B5EF4-FFF2-40B4-BE49-F238E27FC236}">
              <a16:creationId xmlns:a16="http://schemas.microsoft.com/office/drawing/2014/main" id="{DF032D8B-3F96-4B63-9508-80EEF6F77DD0}"/>
            </a:ext>
          </a:extLst>
        </xdr:cNvPr>
        <xdr:cNvPicPr>
          <a:picLocks noChangeAspect="1"/>
        </xdr:cNvPicPr>
      </xdr:nvPicPr>
      <xdr:blipFill>
        <a:blip xmlns:r="http://schemas.openxmlformats.org/officeDocument/2006/relationships" r:embed="rId2" cstate="print"/>
        <a:stretch>
          <a:fillRect/>
        </a:stretch>
      </xdr:blipFill>
      <xdr:spPr>
        <a:xfrm>
          <a:off x="3334789" y="8005849"/>
          <a:ext cx="1871057" cy="1219306"/>
        </a:xfrm>
        <a:prstGeom prst="rect">
          <a:avLst/>
        </a:prstGeom>
      </xdr:spPr>
    </xdr:pic>
    <xdr:clientData/>
  </xdr:twoCellAnchor>
  <xdr:twoCellAnchor editAs="oneCell">
    <xdr:from>
      <xdr:col>6</xdr:col>
      <xdr:colOff>86591</xdr:colOff>
      <xdr:row>21</xdr:row>
      <xdr:rowOff>259773</xdr:rowOff>
    </xdr:from>
    <xdr:to>
      <xdr:col>8</xdr:col>
      <xdr:colOff>588818</xdr:colOff>
      <xdr:row>23</xdr:row>
      <xdr:rowOff>370715</xdr:rowOff>
    </xdr:to>
    <xdr:pic>
      <xdr:nvPicPr>
        <xdr:cNvPr id="5" name="Image 4">
          <a:extLst>
            <a:ext uri="{FF2B5EF4-FFF2-40B4-BE49-F238E27FC236}">
              <a16:creationId xmlns:a16="http://schemas.microsoft.com/office/drawing/2014/main" id="{CA2B46A2-842F-4F38-974D-F863596EC149}"/>
            </a:ext>
          </a:extLst>
        </xdr:cNvPr>
        <xdr:cNvPicPr>
          <a:picLocks noChangeAspect="1"/>
        </xdr:cNvPicPr>
      </xdr:nvPicPr>
      <xdr:blipFill>
        <a:blip xmlns:r="http://schemas.openxmlformats.org/officeDocument/2006/relationships" r:embed="rId2" cstate="print"/>
        <a:stretch>
          <a:fillRect/>
        </a:stretch>
      </xdr:blipFill>
      <xdr:spPr>
        <a:xfrm>
          <a:off x="5397731" y="10455333"/>
          <a:ext cx="1950027" cy="1223462"/>
        </a:xfrm>
        <a:prstGeom prst="rect">
          <a:avLst/>
        </a:prstGeom>
      </xdr:spPr>
    </xdr:pic>
    <xdr:clientData/>
  </xdr:twoCellAnchor>
  <xdr:twoCellAnchor editAs="oneCell">
    <xdr:from>
      <xdr:col>9</xdr:col>
      <xdr:colOff>103909</xdr:colOff>
      <xdr:row>25</xdr:row>
      <xdr:rowOff>259772</xdr:rowOff>
    </xdr:from>
    <xdr:to>
      <xdr:col>11</xdr:col>
      <xdr:colOff>519545</xdr:colOff>
      <xdr:row>27</xdr:row>
      <xdr:rowOff>301442</xdr:rowOff>
    </xdr:to>
    <xdr:pic>
      <xdr:nvPicPr>
        <xdr:cNvPr id="6" name="Image 5">
          <a:extLst>
            <a:ext uri="{FF2B5EF4-FFF2-40B4-BE49-F238E27FC236}">
              <a16:creationId xmlns:a16="http://schemas.microsoft.com/office/drawing/2014/main" id="{A56D4E59-A4F5-44B7-9F29-734839C99ADD}"/>
            </a:ext>
          </a:extLst>
        </xdr:cNvPr>
        <xdr:cNvPicPr>
          <a:picLocks noChangeAspect="1"/>
        </xdr:cNvPicPr>
      </xdr:nvPicPr>
      <xdr:blipFill>
        <a:blip xmlns:r="http://schemas.openxmlformats.org/officeDocument/2006/relationships" r:embed="rId2" cstate="print"/>
        <a:stretch>
          <a:fillRect/>
        </a:stretch>
      </xdr:blipFill>
      <xdr:spPr>
        <a:xfrm>
          <a:off x="7487689" y="12893732"/>
          <a:ext cx="1810096" cy="1230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23</xdr:col>
      <xdr:colOff>0</xdr:colOff>
      <xdr:row>16</xdr:row>
      <xdr:rowOff>0</xdr:rowOff>
    </xdr:from>
    <xdr:ext cx="2134295" cy="2302073"/>
    <xdr:sp macro="" textlink="">
      <xdr:nvSpPr>
        <xdr:cNvPr id="2" name="ZoneTexte 1">
          <a:hlinkClick xmlns:r="http://schemas.openxmlformats.org/officeDocument/2006/relationships" r:id="rId1" tooltip="CLIQUEZ SUR LE MESSAGE"/>
          <a:extLst>
            <a:ext uri="{FF2B5EF4-FFF2-40B4-BE49-F238E27FC236}">
              <a16:creationId xmlns:a16="http://schemas.microsoft.com/office/drawing/2014/main" id="{90214AC7-1D6E-4B53-8960-69FC3C512F0E}"/>
            </a:ext>
          </a:extLst>
        </xdr:cNvPr>
        <xdr:cNvSpPr txBox="1"/>
      </xdr:nvSpPr>
      <xdr:spPr>
        <a:xfrm>
          <a:off x="20109180" y="6941820"/>
          <a:ext cx="2134295" cy="2302073"/>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lnSpc>
              <a:spcPts val="2700"/>
            </a:lnSpc>
          </a:pPr>
          <a:r>
            <a:rPr lang="fr-FR" sz="2800" b="1">
              <a:solidFill>
                <a:schemeClr val="bg1"/>
              </a:solidFill>
            </a:rPr>
            <a:t>RETOUR A LA SAISIE DES MATCHS</a:t>
          </a:r>
        </a:p>
      </xdr:txBody>
    </xdr:sp>
    <xdr:clientData/>
  </xdr:oneCellAnchor>
  <xdr:twoCellAnchor editAs="oneCell">
    <xdr:from>
      <xdr:col>3</xdr:col>
      <xdr:colOff>0</xdr:colOff>
      <xdr:row>5</xdr:row>
      <xdr:rowOff>0</xdr:rowOff>
    </xdr:from>
    <xdr:to>
      <xdr:col>6</xdr:col>
      <xdr:colOff>122665</xdr:colOff>
      <xdr:row>7</xdr:row>
      <xdr:rowOff>370715</xdr:rowOff>
    </xdr:to>
    <xdr:pic>
      <xdr:nvPicPr>
        <xdr:cNvPr id="3" name="Image 2">
          <a:extLst>
            <a:ext uri="{FF2B5EF4-FFF2-40B4-BE49-F238E27FC236}">
              <a16:creationId xmlns:a16="http://schemas.microsoft.com/office/drawing/2014/main" id="{A14AE1F3-F83B-4D78-B867-9F3E6EABFF6B}"/>
            </a:ext>
          </a:extLst>
        </xdr:cNvPr>
        <xdr:cNvPicPr>
          <a:picLocks noChangeAspect="1"/>
        </xdr:cNvPicPr>
      </xdr:nvPicPr>
      <xdr:blipFill>
        <a:blip xmlns:r="http://schemas.openxmlformats.org/officeDocument/2006/relationships" r:embed="rId2" cstate="print"/>
        <a:stretch>
          <a:fillRect/>
        </a:stretch>
      </xdr:blipFill>
      <xdr:spPr>
        <a:xfrm>
          <a:off x="3230880" y="2430780"/>
          <a:ext cx="2202925" cy="1231775"/>
        </a:xfrm>
        <a:prstGeom prst="rect">
          <a:avLst/>
        </a:prstGeom>
      </xdr:spPr>
    </xdr:pic>
    <xdr:clientData/>
  </xdr:twoCellAnchor>
  <xdr:twoCellAnchor editAs="oneCell">
    <xdr:from>
      <xdr:col>3</xdr:col>
      <xdr:colOff>103909</xdr:colOff>
      <xdr:row>17</xdr:row>
      <xdr:rowOff>294409</xdr:rowOff>
    </xdr:from>
    <xdr:to>
      <xdr:col>5</xdr:col>
      <xdr:colOff>519546</xdr:colOff>
      <xdr:row>19</xdr:row>
      <xdr:rowOff>370715</xdr:rowOff>
    </xdr:to>
    <xdr:pic>
      <xdr:nvPicPr>
        <xdr:cNvPr id="4" name="Image 3">
          <a:extLst>
            <a:ext uri="{FF2B5EF4-FFF2-40B4-BE49-F238E27FC236}">
              <a16:creationId xmlns:a16="http://schemas.microsoft.com/office/drawing/2014/main" id="{A3F76AF7-3B03-46E7-B13F-3606A90D1FBC}"/>
            </a:ext>
          </a:extLst>
        </xdr:cNvPr>
        <xdr:cNvPicPr>
          <a:picLocks noChangeAspect="1"/>
        </xdr:cNvPicPr>
      </xdr:nvPicPr>
      <xdr:blipFill>
        <a:blip xmlns:r="http://schemas.openxmlformats.org/officeDocument/2006/relationships" r:embed="rId2" cstate="print"/>
        <a:stretch>
          <a:fillRect/>
        </a:stretch>
      </xdr:blipFill>
      <xdr:spPr>
        <a:xfrm>
          <a:off x="3334789" y="8005849"/>
          <a:ext cx="1871057" cy="1219306"/>
        </a:xfrm>
        <a:prstGeom prst="rect">
          <a:avLst/>
        </a:prstGeom>
      </xdr:spPr>
    </xdr:pic>
    <xdr:clientData/>
  </xdr:twoCellAnchor>
  <xdr:twoCellAnchor editAs="oneCell">
    <xdr:from>
      <xdr:col>6</xdr:col>
      <xdr:colOff>86591</xdr:colOff>
      <xdr:row>21</xdr:row>
      <xdr:rowOff>259773</xdr:rowOff>
    </xdr:from>
    <xdr:to>
      <xdr:col>8</xdr:col>
      <xdr:colOff>588818</xdr:colOff>
      <xdr:row>23</xdr:row>
      <xdr:rowOff>370715</xdr:rowOff>
    </xdr:to>
    <xdr:pic>
      <xdr:nvPicPr>
        <xdr:cNvPr id="5" name="Image 4">
          <a:extLst>
            <a:ext uri="{FF2B5EF4-FFF2-40B4-BE49-F238E27FC236}">
              <a16:creationId xmlns:a16="http://schemas.microsoft.com/office/drawing/2014/main" id="{319E7DB6-62E7-42F7-922F-7FB389D661ED}"/>
            </a:ext>
          </a:extLst>
        </xdr:cNvPr>
        <xdr:cNvPicPr>
          <a:picLocks noChangeAspect="1"/>
        </xdr:cNvPicPr>
      </xdr:nvPicPr>
      <xdr:blipFill>
        <a:blip xmlns:r="http://schemas.openxmlformats.org/officeDocument/2006/relationships" r:embed="rId2" cstate="print"/>
        <a:stretch>
          <a:fillRect/>
        </a:stretch>
      </xdr:blipFill>
      <xdr:spPr>
        <a:xfrm>
          <a:off x="5397731" y="10455333"/>
          <a:ext cx="1950027" cy="1223462"/>
        </a:xfrm>
        <a:prstGeom prst="rect">
          <a:avLst/>
        </a:prstGeom>
      </xdr:spPr>
    </xdr:pic>
    <xdr:clientData/>
  </xdr:twoCellAnchor>
  <xdr:twoCellAnchor editAs="oneCell">
    <xdr:from>
      <xdr:col>9</xdr:col>
      <xdr:colOff>103909</xdr:colOff>
      <xdr:row>25</xdr:row>
      <xdr:rowOff>259772</xdr:rowOff>
    </xdr:from>
    <xdr:to>
      <xdr:col>11</xdr:col>
      <xdr:colOff>519545</xdr:colOff>
      <xdr:row>27</xdr:row>
      <xdr:rowOff>301442</xdr:rowOff>
    </xdr:to>
    <xdr:pic>
      <xdr:nvPicPr>
        <xdr:cNvPr id="6" name="Image 5">
          <a:extLst>
            <a:ext uri="{FF2B5EF4-FFF2-40B4-BE49-F238E27FC236}">
              <a16:creationId xmlns:a16="http://schemas.microsoft.com/office/drawing/2014/main" id="{2D6035E3-0BA0-4F53-8D74-EE5EB6683371}"/>
            </a:ext>
          </a:extLst>
        </xdr:cNvPr>
        <xdr:cNvPicPr>
          <a:picLocks noChangeAspect="1"/>
        </xdr:cNvPicPr>
      </xdr:nvPicPr>
      <xdr:blipFill>
        <a:blip xmlns:r="http://schemas.openxmlformats.org/officeDocument/2006/relationships" r:embed="rId2" cstate="print"/>
        <a:stretch>
          <a:fillRect/>
        </a:stretch>
      </xdr:blipFill>
      <xdr:spPr>
        <a:xfrm>
          <a:off x="7487689" y="12893732"/>
          <a:ext cx="1810096" cy="1230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30480</xdr:rowOff>
    </xdr:from>
    <xdr:to>
      <xdr:col>2</xdr:col>
      <xdr:colOff>167640</xdr:colOff>
      <xdr:row>3</xdr:row>
      <xdr:rowOff>0</xdr:rowOff>
    </xdr:to>
    <xdr:sp macro="" textlink="">
      <xdr:nvSpPr>
        <xdr:cNvPr id="2" name="ZoneTexte 1">
          <a:extLst>
            <a:ext uri="{FF2B5EF4-FFF2-40B4-BE49-F238E27FC236}">
              <a16:creationId xmlns:a16="http://schemas.microsoft.com/office/drawing/2014/main" id="{D50F84B2-6BA8-4B2C-9A25-59695AD951DC}"/>
            </a:ext>
          </a:extLst>
        </xdr:cNvPr>
        <xdr:cNvSpPr txBox="1">
          <a:spLocks noChangeArrowheads="1"/>
        </xdr:cNvSpPr>
      </xdr:nvSpPr>
      <xdr:spPr bwMode="auto">
        <a:xfrm>
          <a:off x="708660" y="525780"/>
          <a:ext cx="1676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Copie%20de%203b%20T1%20Abma%20poule%201(32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esktop\Copie%20de%203b%20T1%20Abma%20poule%202(33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lassement%203%20Bandes%20%20R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Users\gerardlavrardMBP\Desktop\Org-Compet(Ge&#769;rar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Users\gerardlavrardMBP\BILLARD\CS_CDBHS\2015-2016\150910_cdbhs2015_2016_Rank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er\Desktop\Copie%20de%203b%20T1%20Abma%20poule%203(33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A RENSEIGNER"/>
      <sheetName val="POULE DE 3 "/>
      <sheetName val="RESULTATS  POULE DE  3"/>
      <sheetName val="POULE DE 2"/>
      <sheetName val="RESULTATS POULE DE 2"/>
      <sheetName val="categories"/>
      <sheetName val="BD_JOUEURS_CLUB_CATEGORIES"/>
      <sheetName val="resultats pour ranking"/>
    </sheetNames>
    <sheetDataSet>
      <sheetData sheetId="0" refreshError="1"/>
      <sheetData sheetId="1">
        <row r="11">
          <cell r="C11">
            <v>44513</v>
          </cell>
        </row>
        <row r="12">
          <cell r="C12" t="str">
            <v>ABMA</v>
          </cell>
        </row>
        <row r="14">
          <cell r="C14">
            <v>1</v>
          </cell>
        </row>
        <row r="15">
          <cell r="C15">
            <v>1</v>
          </cell>
        </row>
        <row r="16">
          <cell r="C16" t="str">
            <v>3 BANDES</v>
          </cell>
        </row>
        <row r="17">
          <cell r="C17" t="str">
            <v>R1</v>
          </cell>
        </row>
        <row r="28">
          <cell r="B28" t="str">
            <v>MANCY Pierre</v>
          </cell>
          <cell r="C28" t="str">
            <v>R1</v>
          </cell>
          <cell r="D28" t="str">
            <v>ABMA</v>
          </cell>
        </row>
        <row r="29">
          <cell r="B29" t="str">
            <v>BOISSET Jean-Pierre</v>
          </cell>
          <cell r="C29" t="str">
            <v>R1</v>
          </cell>
          <cell r="D29" t="str">
            <v>ABASM</v>
          </cell>
        </row>
        <row r="30">
          <cell r="B30" t="str">
            <v>MA PHUOC Bich</v>
          </cell>
          <cell r="C30" t="str">
            <v>R1</v>
          </cell>
          <cell r="D30" t="str">
            <v>ABASM</v>
          </cell>
        </row>
        <row r="183">
          <cell r="B183" t="str">
            <v>LIBRE</v>
          </cell>
          <cell r="C183">
            <v>1</v>
          </cell>
        </row>
        <row r="184">
          <cell r="B184" t="str">
            <v>BANDE</v>
          </cell>
          <cell r="C184">
            <v>2</v>
          </cell>
        </row>
        <row r="185">
          <cell r="B185" t="str">
            <v>3 BANDES</v>
          </cell>
          <cell r="C185">
            <v>3</v>
          </cell>
        </row>
        <row r="186">
          <cell r="B186" t="str">
            <v>CADRE</v>
          </cell>
          <cell r="C186">
            <v>4</v>
          </cell>
        </row>
      </sheetData>
      <sheetData sheetId="2">
        <row r="27">
          <cell r="R27">
            <v>28</v>
          </cell>
          <cell r="S27">
            <v>100</v>
          </cell>
          <cell r="T27">
            <v>0.28000000000000003</v>
          </cell>
          <cell r="U27">
            <v>0.3</v>
          </cell>
          <cell r="V27">
            <v>2</v>
          </cell>
          <cell r="W27">
            <v>4</v>
          </cell>
          <cell r="Y27">
            <v>1</v>
          </cell>
          <cell r="Z27">
            <v>8</v>
          </cell>
          <cell r="AG27">
            <v>2</v>
          </cell>
          <cell r="AH27">
            <v>10</v>
          </cell>
        </row>
        <row r="28">
          <cell r="E28">
            <v>6</v>
          </cell>
          <cell r="F28">
            <v>50</v>
          </cell>
          <cell r="G28">
            <v>2</v>
          </cell>
          <cell r="I28">
            <v>0.12</v>
          </cell>
          <cell r="J28">
            <v>0</v>
          </cell>
          <cell r="R28">
            <v>16</v>
          </cell>
          <cell r="S28">
            <v>100</v>
          </cell>
          <cell r="T28">
            <v>0.16</v>
          </cell>
          <cell r="U28">
            <v>0</v>
          </cell>
          <cell r="V28">
            <v>2</v>
          </cell>
          <cell r="W28">
            <v>0</v>
          </cell>
          <cell r="Y28">
            <v>3</v>
          </cell>
          <cell r="Z28">
            <v>3</v>
          </cell>
          <cell r="AG28">
            <v>0</v>
          </cell>
          <cell r="AH28">
            <v>3</v>
          </cell>
        </row>
        <row r="29">
          <cell r="E29">
            <v>8</v>
          </cell>
          <cell r="F29">
            <v>50</v>
          </cell>
          <cell r="G29">
            <v>4</v>
          </cell>
          <cell r="I29">
            <v>0.16</v>
          </cell>
          <cell r="J29">
            <v>2</v>
          </cell>
          <cell r="R29">
            <v>15</v>
          </cell>
          <cell r="S29">
            <v>100</v>
          </cell>
          <cell r="T29">
            <v>0.15</v>
          </cell>
          <cell r="U29">
            <v>0.16</v>
          </cell>
          <cell r="V29">
            <v>4</v>
          </cell>
          <cell r="W29">
            <v>2</v>
          </cell>
          <cell r="Y29">
            <v>2</v>
          </cell>
          <cell r="Z29">
            <v>5</v>
          </cell>
          <cell r="AG29">
            <v>0</v>
          </cell>
          <cell r="AH29">
            <v>5</v>
          </cell>
        </row>
        <row r="36">
          <cell r="E36">
            <v>15</v>
          </cell>
          <cell r="F36">
            <v>50</v>
          </cell>
          <cell r="G36">
            <v>2</v>
          </cell>
          <cell r="I36">
            <v>0.3</v>
          </cell>
          <cell r="J36">
            <v>2</v>
          </cell>
        </row>
        <row r="37">
          <cell r="E37">
            <v>10</v>
          </cell>
          <cell r="F37">
            <v>50</v>
          </cell>
          <cell r="G37">
            <v>2</v>
          </cell>
          <cell r="I37">
            <v>0.2</v>
          </cell>
          <cell r="J37">
            <v>0</v>
          </cell>
        </row>
        <row r="44">
          <cell r="E44">
            <v>13</v>
          </cell>
          <cell r="F44">
            <v>50</v>
          </cell>
          <cell r="G44">
            <v>2</v>
          </cell>
          <cell r="I44">
            <v>0.26</v>
          </cell>
          <cell r="J44">
            <v>2</v>
          </cell>
        </row>
        <row r="46">
          <cell r="E46">
            <v>7</v>
          </cell>
          <cell r="F46">
            <v>50</v>
          </cell>
          <cell r="G46">
            <v>1</v>
          </cell>
          <cell r="I46">
            <v>0.14000000000000001</v>
          </cell>
          <cell r="J46">
            <v>0</v>
          </cell>
        </row>
        <row r="236">
          <cell r="AC236" t="str">
            <v>N3</v>
          </cell>
          <cell r="AD236">
            <v>5</v>
          </cell>
        </row>
        <row r="237">
          <cell r="AC237" t="str">
            <v>R1</v>
          </cell>
          <cell r="AD237">
            <v>4</v>
          </cell>
        </row>
        <row r="238">
          <cell r="AC238" t="str">
            <v>R2</v>
          </cell>
          <cell r="AD238">
            <v>3</v>
          </cell>
        </row>
        <row r="239">
          <cell r="AC239" t="str">
            <v>R3</v>
          </cell>
          <cell r="AD239">
            <v>2</v>
          </cell>
        </row>
        <row r="240">
          <cell r="AC240" t="str">
            <v>R4</v>
          </cell>
          <cell r="AD240">
            <v>1</v>
          </cell>
        </row>
      </sheetData>
      <sheetData sheetId="3"/>
      <sheetData sheetId="4" refreshError="1"/>
      <sheetData sheetId="5" refreshError="1"/>
      <sheetData sheetId="6">
        <row r="4">
          <cell r="A4" t="str">
            <v>distance</v>
          </cell>
          <cell r="B4" t="str">
            <v>jeux</v>
          </cell>
          <cell r="C4" t="str">
            <v>TABLEAU DES DISTANCES LIBRE</v>
          </cell>
          <cell r="D4" t="str">
            <v>pt</v>
          </cell>
          <cell r="E4" t="str">
            <v>f</v>
          </cell>
          <cell r="G4" t="str">
            <v>moyenne</v>
          </cell>
          <cell r="H4" t="str">
            <v>jeux</v>
          </cell>
          <cell r="I4" t="str">
            <v xml:space="preserve">MOYENNE DES CATEGORIES LIBRE </v>
          </cell>
          <cell r="J4" t="str">
            <v>mini</v>
          </cell>
          <cell r="K4" t="str">
            <v>maxi</v>
          </cell>
        </row>
        <row r="5">
          <cell r="A5" t="str">
            <v>3 BANDESN3</v>
          </cell>
          <cell r="B5" t="str">
            <v>3 BANDES</v>
          </cell>
          <cell r="C5" t="str">
            <v>N3</v>
          </cell>
          <cell r="D5">
            <v>25</v>
          </cell>
          <cell r="E5" t="str">
            <v>60 REP</v>
          </cell>
          <cell r="G5" t="str">
            <v>3 BANDESN3</v>
          </cell>
          <cell r="H5" t="str">
            <v>3 BANDES</v>
          </cell>
          <cell r="I5" t="str">
            <v>N3</v>
          </cell>
          <cell r="J5">
            <v>0.36</v>
          </cell>
          <cell r="K5">
            <v>0.52299989999999996</v>
          </cell>
        </row>
        <row r="6">
          <cell r="A6" t="str">
            <v>3 BANDESR1</v>
          </cell>
          <cell r="B6" t="str">
            <v>3 BANDES</v>
          </cell>
          <cell r="C6" t="str">
            <v>R1</v>
          </cell>
          <cell r="D6">
            <v>20</v>
          </cell>
          <cell r="E6" t="str">
            <v>60 REP</v>
          </cell>
          <cell r="G6" t="str">
            <v>3 BANDESR1</v>
          </cell>
          <cell r="H6" t="str">
            <v>3 BANDES</v>
          </cell>
          <cell r="I6" t="str">
            <v>R1</v>
          </cell>
          <cell r="J6">
            <v>0.25</v>
          </cell>
          <cell r="K6">
            <v>0.35999989999999998</v>
          </cell>
        </row>
        <row r="7">
          <cell r="A7" t="str">
            <v>3 BANDESR2</v>
          </cell>
          <cell r="B7" t="str">
            <v>3 BANDES</v>
          </cell>
          <cell r="C7" t="str">
            <v>R2</v>
          </cell>
          <cell r="D7">
            <v>15</v>
          </cell>
          <cell r="E7" t="str">
            <v>60 REP</v>
          </cell>
          <cell r="G7" t="str">
            <v>3 BANDESR2</v>
          </cell>
          <cell r="H7" t="str">
            <v>3 BANDES</v>
          </cell>
          <cell r="I7" t="str">
            <v>R2</v>
          </cell>
          <cell r="J7">
            <v>0</v>
          </cell>
          <cell r="K7">
            <v>0.249999</v>
          </cell>
        </row>
        <row r="8">
          <cell r="A8" t="str">
            <v>3 BANDESR3</v>
          </cell>
          <cell r="B8" t="str">
            <v>3 BANDES</v>
          </cell>
          <cell r="C8" t="str">
            <v>R3</v>
          </cell>
          <cell r="D8" t="str">
            <v>-</v>
          </cell>
          <cell r="E8" t="str">
            <v>-</v>
          </cell>
          <cell r="G8" t="str">
            <v>3 BANDESR3</v>
          </cell>
          <cell r="H8" t="str">
            <v>3 BANDES</v>
          </cell>
          <cell r="I8" t="str">
            <v>R3</v>
          </cell>
          <cell r="J8" t="str">
            <v>-</v>
          </cell>
          <cell r="K8" t="str">
            <v>-</v>
          </cell>
        </row>
        <row r="9">
          <cell r="A9" t="str">
            <v>3 BANDESR4</v>
          </cell>
          <cell r="B9" t="str">
            <v>3 BANDES</v>
          </cell>
          <cell r="C9" t="str">
            <v>R4</v>
          </cell>
          <cell r="D9" t="str">
            <v>-</v>
          </cell>
          <cell r="E9" t="str">
            <v>-</v>
          </cell>
          <cell r="G9" t="str">
            <v>3 BANDESR4</v>
          </cell>
          <cell r="H9" t="str">
            <v>3 BANDES</v>
          </cell>
          <cell r="I9" t="str">
            <v>R4</v>
          </cell>
          <cell r="J9" t="str">
            <v>-</v>
          </cell>
          <cell r="K9" t="str">
            <v>-</v>
          </cell>
        </row>
        <row r="10">
          <cell r="A10" t="str">
            <v>BANDEN3</v>
          </cell>
          <cell r="B10" t="str">
            <v>BANDE</v>
          </cell>
          <cell r="C10" t="str">
            <v>N3</v>
          </cell>
          <cell r="D10">
            <v>80</v>
          </cell>
          <cell r="G10" t="str">
            <v>BANDEN3</v>
          </cell>
          <cell r="H10" t="str">
            <v>BANDE</v>
          </cell>
          <cell r="I10" t="str">
            <v>N3</v>
          </cell>
          <cell r="J10">
            <v>1.75</v>
          </cell>
          <cell r="K10">
            <v>2.5799998999999998</v>
          </cell>
        </row>
        <row r="11">
          <cell r="A11" t="str">
            <v>BANDER1</v>
          </cell>
          <cell r="B11" t="str">
            <v>BANDE</v>
          </cell>
          <cell r="C11" t="str">
            <v>R1</v>
          </cell>
          <cell r="D11">
            <v>60</v>
          </cell>
          <cell r="G11" t="str">
            <v>BANDER1</v>
          </cell>
          <cell r="H11" t="str">
            <v>BANDE</v>
          </cell>
          <cell r="I11" t="str">
            <v>R1</v>
          </cell>
          <cell r="J11">
            <v>1</v>
          </cell>
          <cell r="K11">
            <v>1.7499998999999999</v>
          </cell>
        </row>
        <row r="12">
          <cell r="A12" t="str">
            <v>BANDER2</v>
          </cell>
          <cell r="B12" t="str">
            <v>BANDE</v>
          </cell>
          <cell r="C12" t="str">
            <v>R2</v>
          </cell>
          <cell r="D12">
            <v>40</v>
          </cell>
          <cell r="G12" t="str">
            <v>BANDER2</v>
          </cell>
          <cell r="H12" t="str">
            <v>BANDE</v>
          </cell>
          <cell r="I12" t="str">
            <v>R2</v>
          </cell>
          <cell r="J12">
            <v>0</v>
          </cell>
          <cell r="K12">
            <v>0.99999990000000005</v>
          </cell>
        </row>
        <row r="13">
          <cell r="A13" t="str">
            <v>BANDER3</v>
          </cell>
          <cell r="B13" t="str">
            <v>BANDE</v>
          </cell>
          <cell r="C13" t="str">
            <v>R3</v>
          </cell>
          <cell r="D13" t="str">
            <v>-</v>
          </cell>
          <cell r="E13" t="str">
            <v>-</v>
          </cell>
          <cell r="G13" t="str">
            <v>BANDER3</v>
          </cell>
          <cell r="H13" t="str">
            <v>BANDE</v>
          </cell>
          <cell r="I13" t="str">
            <v>R3</v>
          </cell>
          <cell r="J13" t="str">
            <v>-</v>
          </cell>
          <cell r="K13" t="str">
            <v>-</v>
          </cell>
        </row>
        <row r="14">
          <cell r="A14" t="str">
            <v>BANDER4</v>
          </cell>
          <cell r="B14" t="str">
            <v>BANDE</v>
          </cell>
          <cell r="C14" t="str">
            <v>R4</v>
          </cell>
          <cell r="D14" t="str">
            <v>-</v>
          </cell>
          <cell r="E14" t="str">
            <v>-</v>
          </cell>
          <cell r="G14" t="str">
            <v>BANDER4</v>
          </cell>
          <cell r="H14" t="str">
            <v>BANDE</v>
          </cell>
          <cell r="I14" t="str">
            <v>R4</v>
          </cell>
          <cell r="J14" t="str">
            <v>-</v>
          </cell>
          <cell r="K14" t="str">
            <v>-</v>
          </cell>
        </row>
        <row r="15">
          <cell r="A15" t="str">
            <v>CADREN3</v>
          </cell>
          <cell r="B15" t="str">
            <v>CADRE</v>
          </cell>
          <cell r="C15" t="str">
            <v>N3</v>
          </cell>
          <cell r="D15">
            <v>120</v>
          </cell>
          <cell r="E15" t="str">
            <v>42/2</v>
          </cell>
          <cell r="G15" t="str">
            <v>CADREN3</v>
          </cell>
          <cell r="H15" t="str">
            <v>CADRE</v>
          </cell>
          <cell r="I15" t="str">
            <v>N3</v>
          </cell>
          <cell r="J15">
            <v>3.5</v>
          </cell>
          <cell r="K15">
            <v>6.2499998999999997</v>
          </cell>
        </row>
        <row r="16">
          <cell r="A16" t="str">
            <v>CADRER1</v>
          </cell>
          <cell r="B16" t="str">
            <v>CADRE</v>
          </cell>
          <cell r="C16" t="str">
            <v>R1</v>
          </cell>
          <cell r="D16">
            <v>80</v>
          </cell>
          <cell r="E16" t="str">
            <v>42/2</v>
          </cell>
          <cell r="G16" t="str">
            <v>CADRER1</v>
          </cell>
          <cell r="H16" t="str">
            <v>CADRE</v>
          </cell>
          <cell r="I16" t="str">
            <v>R1</v>
          </cell>
          <cell r="J16">
            <v>0</v>
          </cell>
          <cell r="K16">
            <v>3.4999999989999999</v>
          </cell>
        </row>
        <row r="17">
          <cell r="A17" t="str">
            <v>CADRER2</v>
          </cell>
          <cell r="B17" t="str">
            <v>CADRE</v>
          </cell>
          <cell r="C17" t="str">
            <v>R2</v>
          </cell>
          <cell r="D17" t="str">
            <v>-</v>
          </cell>
          <cell r="E17" t="str">
            <v>-</v>
          </cell>
          <cell r="G17" t="str">
            <v>CADRER2</v>
          </cell>
          <cell r="H17" t="str">
            <v>CADRE</v>
          </cell>
          <cell r="I17" t="str">
            <v>R2</v>
          </cell>
          <cell r="J17" t="str">
            <v>-</v>
          </cell>
          <cell r="K17" t="str">
            <v>-</v>
          </cell>
        </row>
        <row r="18">
          <cell r="A18" t="str">
            <v>CADRER3</v>
          </cell>
          <cell r="B18" t="str">
            <v>CADRE</v>
          </cell>
          <cell r="C18" t="str">
            <v>R3</v>
          </cell>
          <cell r="D18" t="str">
            <v>-</v>
          </cell>
          <cell r="E18" t="str">
            <v>-</v>
          </cell>
          <cell r="G18" t="str">
            <v>CADRER3</v>
          </cell>
          <cell r="H18" t="str">
            <v>CADRE</v>
          </cell>
          <cell r="I18" t="str">
            <v>R3</v>
          </cell>
          <cell r="J18" t="str">
            <v>-</v>
          </cell>
          <cell r="K18" t="str">
            <v>-</v>
          </cell>
        </row>
        <row r="19">
          <cell r="A19" t="str">
            <v>CADRER4</v>
          </cell>
          <cell r="B19" t="str">
            <v>CADRE</v>
          </cell>
          <cell r="C19" t="str">
            <v>R4</v>
          </cell>
          <cell r="D19" t="str">
            <v>-</v>
          </cell>
          <cell r="E19" t="str">
            <v>-</v>
          </cell>
          <cell r="G19" t="str">
            <v>CADRER4</v>
          </cell>
          <cell r="H19" t="str">
            <v>CADRE</v>
          </cell>
          <cell r="I19" t="str">
            <v>R4</v>
          </cell>
          <cell r="J19" t="str">
            <v>-</v>
          </cell>
          <cell r="K19" t="str">
            <v>-</v>
          </cell>
        </row>
        <row r="20">
          <cell r="A20" t="str">
            <v>LIBREN3</v>
          </cell>
          <cell r="B20" t="str">
            <v>LIBRE</v>
          </cell>
          <cell r="C20" t="str">
            <v>N3</v>
          </cell>
          <cell r="D20">
            <v>200</v>
          </cell>
          <cell r="E20" t="str">
            <v>GC</v>
          </cell>
          <cell r="G20" t="str">
            <v>LIBREN3</v>
          </cell>
          <cell r="H20" t="str">
            <v>LIBRE</v>
          </cell>
          <cell r="I20" t="str">
            <v>N3</v>
          </cell>
          <cell r="J20">
            <v>6</v>
          </cell>
          <cell r="K20">
            <v>12.499999900000001</v>
          </cell>
        </row>
        <row r="21">
          <cell r="A21" t="str">
            <v>LIBRER1</v>
          </cell>
          <cell r="B21" t="str">
            <v>LIBRE</v>
          </cell>
          <cell r="C21" t="str">
            <v>R1</v>
          </cell>
          <cell r="D21">
            <v>150</v>
          </cell>
          <cell r="E21" t="str">
            <v>PC</v>
          </cell>
          <cell r="G21" t="str">
            <v>LIBRER1</v>
          </cell>
          <cell r="H21" t="str">
            <v>LIBRE</v>
          </cell>
          <cell r="I21" t="str">
            <v>R1</v>
          </cell>
          <cell r="J21">
            <v>4</v>
          </cell>
          <cell r="K21">
            <v>5.9999998999999997</v>
          </cell>
        </row>
        <row r="22">
          <cell r="A22" t="str">
            <v>LIBRER2</v>
          </cell>
          <cell r="B22" t="str">
            <v>LIBRE</v>
          </cell>
          <cell r="C22" t="str">
            <v>R2</v>
          </cell>
          <cell r="D22">
            <v>100</v>
          </cell>
          <cell r="E22" t="str">
            <v>PC</v>
          </cell>
          <cell r="G22" t="str">
            <v>LIBRER2</v>
          </cell>
          <cell r="H22" t="str">
            <v>LIBRE</v>
          </cell>
          <cell r="I22" t="str">
            <v>R2</v>
          </cell>
          <cell r="J22">
            <v>2.2999999999999998</v>
          </cell>
          <cell r="K22">
            <v>3.9999999000000002</v>
          </cell>
        </row>
        <row r="23">
          <cell r="A23" t="str">
            <v>LIBRER3</v>
          </cell>
          <cell r="B23" t="str">
            <v>LIBRE</v>
          </cell>
          <cell r="C23" t="str">
            <v>R3</v>
          </cell>
          <cell r="D23">
            <v>70</v>
          </cell>
          <cell r="E23" t="str">
            <v>PC</v>
          </cell>
          <cell r="G23" t="str">
            <v>LIBRER3</v>
          </cell>
          <cell r="H23" t="str">
            <v>LIBRE</v>
          </cell>
          <cell r="I23" t="str">
            <v>R3</v>
          </cell>
          <cell r="J23">
            <v>1.2</v>
          </cell>
          <cell r="K23">
            <v>2.2999990000000001</v>
          </cell>
        </row>
        <row r="24">
          <cell r="A24" t="str">
            <v>LIBRER4</v>
          </cell>
          <cell r="B24" t="str">
            <v>LIBRE</v>
          </cell>
          <cell r="C24" t="str">
            <v>R4</v>
          </cell>
          <cell r="D24">
            <v>50</v>
          </cell>
          <cell r="E24" t="str">
            <v>PC</v>
          </cell>
          <cell r="G24" t="str">
            <v>LIBRER4</v>
          </cell>
          <cell r="H24" t="str">
            <v>LIBRE</v>
          </cell>
          <cell r="I24" t="str">
            <v>R4</v>
          </cell>
          <cell r="J24">
            <v>0</v>
          </cell>
          <cell r="K24">
            <v>1.1999998999999999</v>
          </cell>
        </row>
      </sheetData>
      <sheetData sheetId="7">
        <row r="2">
          <cell r="A2" t="str">
            <v>NOM</v>
          </cell>
          <cell r="B2" t="str">
            <v>CLUB</v>
          </cell>
          <cell r="C2" t="str">
            <v>ID</v>
          </cell>
          <cell r="D2" t="str">
            <v xml:space="preserve">               CATEGORIES</v>
          </cell>
        </row>
        <row r="3">
          <cell r="D3" t="str">
            <v>libre</v>
          </cell>
          <cell r="E3" t="str">
            <v>bande</v>
          </cell>
          <cell r="F3" t="str">
            <v>3 bandes</v>
          </cell>
          <cell r="G3" t="str">
            <v>cadre</v>
          </cell>
        </row>
        <row r="4">
          <cell r="A4" t="str">
            <v>ADMONT Jean-Pierre</v>
          </cell>
          <cell r="B4" t="str">
            <v>ABMA</v>
          </cell>
          <cell r="C4">
            <v>1</v>
          </cell>
          <cell r="D4" t="str">
            <v>R2</v>
          </cell>
          <cell r="E4" t="str">
            <v>R1</v>
          </cell>
          <cell r="F4" t="str">
            <v>N3</v>
          </cell>
        </row>
        <row r="5">
          <cell r="A5" t="str">
            <v>ARGIS Mickael</v>
          </cell>
          <cell r="B5" t="str">
            <v>ABMA</v>
          </cell>
          <cell r="C5">
            <v>2</v>
          </cell>
          <cell r="D5" t="str">
            <v>R1</v>
          </cell>
          <cell r="E5" t="str">
            <v>N3</v>
          </cell>
          <cell r="G5" t="str">
            <v>N3</v>
          </cell>
        </row>
        <row r="6">
          <cell r="A6" t="str">
            <v>BAURECHE Louis</v>
          </cell>
          <cell r="B6" t="str">
            <v>ABASM</v>
          </cell>
          <cell r="C6">
            <v>3</v>
          </cell>
          <cell r="D6" t="str">
            <v>R3</v>
          </cell>
          <cell r="E6" t="str">
            <v>R1</v>
          </cell>
        </row>
        <row r="7">
          <cell r="A7" t="str">
            <v>BEAUCHER Alain</v>
          </cell>
          <cell r="B7" t="str">
            <v>LIVRY</v>
          </cell>
          <cell r="C7">
            <v>4</v>
          </cell>
          <cell r="D7" t="str">
            <v>R2</v>
          </cell>
          <cell r="E7" t="str">
            <v>N3</v>
          </cell>
          <cell r="F7" t="str">
            <v>N3</v>
          </cell>
          <cell r="G7" t="str">
            <v>R1</v>
          </cell>
        </row>
        <row r="8">
          <cell r="A8" t="str">
            <v>BENDAYAN Jacky</v>
          </cell>
          <cell r="B8" t="str">
            <v>ABMA</v>
          </cell>
          <cell r="C8">
            <v>5</v>
          </cell>
          <cell r="D8" t="str">
            <v>R3</v>
          </cell>
          <cell r="F8" t="str">
            <v>N3</v>
          </cell>
          <cell r="G8" t="str">
            <v>R1</v>
          </cell>
        </row>
        <row r="9">
          <cell r="A9" t="str">
            <v>BOISSET Jean-Pierre</v>
          </cell>
          <cell r="B9" t="str">
            <v>ABASM</v>
          </cell>
          <cell r="C9">
            <v>6</v>
          </cell>
          <cell r="D9" t="str">
            <v>R3</v>
          </cell>
          <cell r="E9" t="str">
            <v>R1</v>
          </cell>
          <cell r="F9" t="str">
            <v>R1</v>
          </cell>
          <cell r="G9" t="str">
            <v>R1</v>
          </cell>
        </row>
        <row r="10">
          <cell r="A10" t="str">
            <v>CHAMPY Philippe</v>
          </cell>
          <cell r="B10" t="str">
            <v>ABASM</v>
          </cell>
          <cell r="C10">
            <v>7</v>
          </cell>
          <cell r="D10" t="str">
            <v>R2</v>
          </cell>
          <cell r="E10" t="str">
            <v>R1</v>
          </cell>
          <cell r="G10" t="str">
            <v>R1</v>
          </cell>
        </row>
        <row r="11">
          <cell r="A11" t="str">
            <v>CHUNG Hoan Toan</v>
          </cell>
          <cell r="B11" t="str">
            <v>LIVRY</v>
          </cell>
          <cell r="C11">
            <v>8</v>
          </cell>
          <cell r="D11" t="str">
            <v>R3</v>
          </cell>
          <cell r="E11" t="str">
            <v>R1</v>
          </cell>
          <cell r="F11" t="str">
            <v>R1</v>
          </cell>
          <cell r="G11" t="str">
            <v>R1</v>
          </cell>
        </row>
        <row r="12">
          <cell r="A12" t="str">
            <v>COKAL Recep</v>
          </cell>
          <cell r="B12" t="str">
            <v>ABASM</v>
          </cell>
          <cell r="C12">
            <v>9</v>
          </cell>
          <cell r="F12" t="str">
            <v>R1</v>
          </cell>
          <cell r="G12" t="str">
            <v>R1</v>
          </cell>
        </row>
        <row r="13">
          <cell r="A13" t="str">
            <v>COURATIN Jean-Daniel</v>
          </cell>
          <cell r="B13" t="str">
            <v>ABMA</v>
          </cell>
          <cell r="C13">
            <v>10</v>
          </cell>
          <cell r="D13" t="str">
            <v>R3</v>
          </cell>
        </row>
        <row r="14">
          <cell r="A14" t="str">
            <v>CROLARD Ivan</v>
          </cell>
          <cell r="B14" t="str">
            <v>ABASM</v>
          </cell>
          <cell r="C14">
            <v>11</v>
          </cell>
          <cell r="D14" t="str">
            <v>R3</v>
          </cell>
        </row>
        <row r="15">
          <cell r="A15" t="str">
            <v>DAIRE Eric</v>
          </cell>
          <cell r="B15" t="str">
            <v>ABASM</v>
          </cell>
          <cell r="C15">
            <v>12</v>
          </cell>
          <cell r="D15" t="str">
            <v>R2</v>
          </cell>
          <cell r="E15" t="str">
            <v>R1</v>
          </cell>
          <cell r="F15" t="str">
            <v>R1</v>
          </cell>
          <cell r="G15" t="str">
            <v>R1</v>
          </cell>
        </row>
        <row r="16">
          <cell r="A16" t="str">
            <v>DECLUNDER Magali</v>
          </cell>
          <cell r="C16">
            <v>13</v>
          </cell>
          <cell r="F16" t="str">
            <v>N3</v>
          </cell>
        </row>
        <row r="17">
          <cell r="A17" t="str">
            <v>DELALANDE Christian</v>
          </cell>
          <cell r="B17" t="str">
            <v>LIVRY</v>
          </cell>
          <cell r="C17">
            <v>14</v>
          </cell>
          <cell r="D17" t="str">
            <v>N3</v>
          </cell>
          <cell r="E17" t="str">
            <v>N3</v>
          </cell>
          <cell r="F17" t="str">
            <v>N3</v>
          </cell>
          <cell r="G17" t="str">
            <v>N3</v>
          </cell>
        </row>
        <row r="18">
          <cell r="A18" t="str">
            <v>DELALANDE Guy</v>
          </cell>
          <cell r="B18" t="str">
            <v>ABMA</v>
          </cell>
          <cell r="C18">
            <v>15</v>
          </cell>
          <cell r="E18" t="str">
            <v>R2</v>
          </cell>
        </row>
        <row r="19">
          <cell r="A19" t="str">
            <v>DELAPLACE Emmanuel</v>
          </cell>
          <cell r="B19" t="str">
            <v>LIVRY</v>
          </cell>
          <cell r="C19">
            <v>16</v>
          </cell>
          <cell r="D19" t="str">
            <v>R2</v>
          </cell>
          <cell r="E19" t="str">
            <v>R1</v>
          </cell>
          <cell r="F19" t="str">
            <v>N3</v>
          </cell>
          <cell r="G19" t="str">
            <v>R1</v>
          </cell>
        </row>
        <row r="20">
          <cell r="A20" t="str">
            <v>DI GIOIA Serge</v>
          </cell>
          <cell r="B20" t="str">
            <v>ABASM</v>
          </cell>
          <cell r="C20">
            <v>17</v>
          </cell>
          <cell r="F20" t="str">
            <v>R1</v>
          </cell>
          <cell r="G20" t="str">
            <v xml:space="preserve"> </v>
          </cell>
        </row>
        <row r="21">
          <cell r="A21" t="str">
            <v>DIAZ Vincent</v>
          </cell>
          <cell r="B21" t="str">
            <v>ABMA</v>
          </cell>
          <cell r="C21">
            <v>18</v>
          </cell>
          <cell r="D21" t="str">
            <v>R4</v>
          </cell>
          <cell r="E21" t="str">
            <v>R2</v>
          </cell>
        </row>
        <row r="22">
          <cell r="A22" t="str">
            <v>DJIAN Didier</v>
          </cell>
          <cell r="B22" t="str">
            <v>La Comete</v>
          </cell>
          <cell r="C22">
            <v>19</v>
          </cell>
          <cell r="D22" t="str">
            <v>R2</v>
          </cell>
          <cell r="E22" t="str">
            <v>N3</v>
          </cell>
        </row>
        <row r="23">
          <cell r="A23" t="str">
            <v>DOUSSOT Pierre</v>
          </cell>
          <cell r="B23" t="str">
            <v>ABASM</v>
          </cell>
          <cell r="C23">
            <v>20</v>
          </cell>
          <cell r="D23" t="str">
            <v>R1</v>
          </cell>
          <cell r="E23" t="str">
            <v>R1</v>
          </cell>
          <cell r="F23" t="str">
            <v>N3</v>
          </cell>
          <cell r="G23" t="str">
            <v>N3</v>
          </cell>
        </row>
        <row r="24">
          <cell r="A24" t="str">
            <v>DUMONT Christine</v>
          </cell>
          <cell r="B24" t="str">
            <v>LIVRY</v>
          </cell>
          <cell r="C24">
            <v>21</v>
          </cell>
          <cell r="D24" t="str">
            <v>R4</v>
          </cell>
        </row>
        <row r="25">
          <cell r="A25" t="str">
            <v>DUPRE Bernard</v>
          </cell>
          <cell r="B25" t="str">
            <v>La Comete</v>
          </cell>
          <cell r="C25">
            <v>22</v>
          </cell>
          <cell r="F25" t="str">
            <v>R1</v>
          </cell>
        </row>
        <row r="26">
          <cell r="A26" t="str">
            <v>DUVAL Gérard</v>
          </cell>
          <cell r="B26" t="str">
            <v>LIVRY</v>
          </cell>
          <cell r="C26">
            <v>23</v>
          </cell>
          <cell r="D26" t="str">
            <v>R3</v>
          </cell>
          <cell r="F26" t="str">
            <v>R1</v>
          </cell>
        </row>
        <row r="27">
          <cell r="A27" t="str">
            <v>FAVERO Alain</v>
          </cell>
          <cell r="B27" t="str">
            <v>LIVRY</v>
          </cell>
          <cell r="C27">
            <v>24</v>
          </cell>
          <cell r="D27" t="str">
            <v>R1</v>
          </cell>
          <cell r="E27" t="str">
            <v>N3</v>
          </cell>
          <cell r="G27" t="str">
            <v>N3</v>
          </cell>
        </row>
        <row r="28">
          <cell r="A28" t="str">
            <v>FAVIEN Christian</v>
          </cell>
          <cell r="B28" t="str">
            <v>LIVRY</v>
          </cell>
          <cell r="C28">
            <v>25</v>
          </cell>
          <cell r="F28" t="str">
            <v>R1</v>
          </cell>
        </row>
        <row r="29">
          <cell r="A29" t="str">
            <v>FERNANDEZ ALVES Francisco</v>
          </cell>
          <cell r="B29" t="str">
            <v>ABMA</v>
          </cell>
          <cell r="C29">
            <v>26</v>
          </cell>
          <cell r="D29" t="str">
            <v>R2</v>
          </cell>
          <cell r="E29" t="str">
            <v>R1</v>
          </cell>
          <cell r="F29" t="str">
            <v>N3</v>
          </cell>
          <cell r="G29" t="str">
            <v>R1</v>
          </cell>
        </row>
        <row r="30">
          <cell r="A30" t="str">
            <v>FERRARA  Jean-Pierre</v>
          </cell>
          <cell r="B30" t="str">
            <v>ABMA</v>
          </cell>
          <cell r="C30">
            <v>27</v>
          </cell>
          <cell r="F30" t="str">
            <v>N3</v>
          </cell>
          <cell r="G30" t="str">
            <v>N3</v>
          </cell>
        </row>
        <row r="31">
          <cell r="A31" t="str">
            <v>GAYRAUD Françoise</v>
          </cell>
          <cell r="B31" t="str">
            <v xml:space="preserve">L HAY LES ROSES </v>
          </cell>
          <cell r="C31">
            <v>28</v>
          </cell>
          <cell r="D31" t="str">
            <v>R3</v>
          </cell>
        </row>
        <row r="32">
          <cell r="A32" t="str">
            <v>GELLER Marc</v>
          </cell>
          <cell r="B32" t="str">
            <v>ABMA</v>
          </cell>
          <cell r="C32">
            <v>29</v>
          </cell>
          <cell r="D32" t="str">
            <v>N3</v>
          </cell>
        </row>
        <row r="33">
          <cell r="A33" t="str">
            <v>GERNEZ Jean Philippe</v>
          </cell>
          <cell r="B33" t="str">
            <v>ABMA</v>
          </cell>
          <cell r="C33">
            <v>30</v>
          </cell>
          <cell r="D33" t="str">
            <v>R3</v>
          </cell>
        </row>
        <row r="34">
          <cell r="A34" t="str">
            <v>GILLOT Olivier</v>
          </cell>
          <cell r="B34" t="str">
            <v>ABMA</v>
          </cell>
          <cell r="C34">
            <v>31</v>
          </cell>
          <cell r="D34" t="str">
            <v>N3</v>
          </cell>
          <cell r="E34" t="str">
            <v>R1</v>
          </cell>
          <cell r="F34" t="str">
            <v>R1</v>
          </cell>
          <cell r="G34" t="str">
            <v>N3</v>
          </cell>
        </row>
        <row r="35">
          <cell r="A35" t="str">
            <v>GOUVEIA Victor</v>
          </cell>
          <cell r="B35" t="str">
            <v>LIVRY</v>
          </cell>
          <cell r="C35">
            <v>32</v>
          </cell>
          <cell r="D35" t="str">
            <v>R3</v>
          </cell>
          <cell r="E35" t="str">
            <v>R1</v>
          </cell>
          <cell r="F35" t="str">
            <v>N3</v>
          </cell>
        </row>
        <row r="36">
          <cell r="A36" t="str">
            <v>GUERIN Jacques</v>
          </cell>
          <cell r="B36" t="str">
            <v>ABASM</v>
          </cell>
          <cell r="C36">
            <v>33</v>
          </cell>
          <cell r="D36" t="str">
            <v>R3</v>
          </cell>
          <cell r="E36" t="str">
            <v>R2</v>
          </cell>
        </row>
        <row r="37">
          <cell r="A37" t="str">
            <v>GUILLOTIN Gilles</v>
          </cell>
          <cell r="B37" t="str">
            <v>ABMA</v>
          </cell>
          <cell r="C37">
            <v>34</v>
          </cell>
          <cell r="D37" t="str">
            <v>R1</v>
          </cell>
          <cell r="E37" t="str">
            <v>R1</v>
          </cell>
          <cell r="F37" t="str">
            <v xml:space="preserve"> </v>
          </cell>
          <cell r="G37" t="str">
            <v>R1</v>
          </cell>
        </row>
        <row r="38">
          <cell r="A38" t="str">
            <v>GUREWAN Suresh</v>
          </cell>
          <cell r="B38" t="str">
            <v>ABMA</v>
          </cell>
          <cell r="C38">
            <v>35</v>
          </cell>
          <cell r="D38" t="str">
            <v>N3</v>
          </cell>
          <cell r="E38" t="str">
            <v>N3</v>
          </cell>
          <cell r="F38" t="str">
            <v>N3</v>
          </cell>
          <cell r="G38" t="str">
            <v>N3</v>
          </cell>
        </row>
        <row r="39">
          <cell r="A39" t="str">
            <v>HARY Mathieu</v>
          </cell>
          <cell r="B39" t="str">
            <v>ABMA</v>
          </cell>
          <cell r="C39">
            <v>36</v>
          </cell>
          <cell r="D39" t="str">
            <v>N3</v>
          </cell>
          <cell r="E39" t="str">
            <v>N3</v>
          </cell>
          <cell r="F39" t="str">
            <v>N3</v>
          </cell>
          <cell r="G39" t="str">
            <v>N3</v>
          </cell>
        </row>
        <row r="40">
          <cell r="A40" t="str">
            <v>HELLAL Denis</v>
          </cell>
          <cell r="B40" t="str">
            <v>ABASM</v>
          </cell>
          <cell r="C40">
            <v>37</v>
          </cell>
          <cell r="E40" t="str">
            <v>R1</v>
          </cell>
          <cell r="F40" t="str">
            <v>N3</v>
          </cell>
        </row>
        <row r="41">
          <cell r="A41" t="str">
            <v>HENRIQUET Marc</v>
          </cell>
          <cell r="B41" t="str">
            <v>ABASM</v>
          </cell>
          <cell r="C41">
            <v>38</v>
          </cell>
          <cell r="D41" t="str">
            <v>R3</v>
          </cell>
          <cell r="E41" t="str">
            <v>R2</v>
          </cell>
          <cell r="F41" t="str">
            <v>R1</v>
          </cell>
          <cell r="G41" t="str">
            <v>R1</v>
          </cell>
        </row>
        <row r="42">
          <cell r="A42" t="str">
            <v>IVANOVIC Spomanko</v>
          </cell>
          <cell r="B42" t="str">
            <v>ABASM</v>
          </cell>
          <cell r="C42">
            <v>39</v>
          </cell>
          <cell r="D42" t="str">
            <v>R2</v>
          </cell>
          <cell r="E42" t="str">
            <v>R1</v>
          </cell>
          <cell r="F42" t="str">
            <v>R1</v>
          </cell>
          <cell r="G42" t="str">
            <v>R1</v>
          </cell>
        </row>
        <row r="43">
          <cell r="A43" t="str">
            <v>JARRETY Didier</v>
          </cell>
          <cell r="B43" t="str">
            <v>LIVRY</v>
          </cell>
          <cell r="C43">
            <v>40</v>
          </cell>
          <cell r="D43" t="str">
            <v>N3</v>
          </cell>
          <cell r="E43" t="str">
            <v>N3</v>
          </cell>
          <cell r="F43" t="str">
            <v>N3</v>
          </cell>
          <cell r="G43" t="str">
            <v>N3</v>
          </cell>
        </row>
        <row r="44">
          <cell r="A44" t="str">
            <v>JARRIER Christian</v>
          </cell>
          <cell r="B44" t="str">
            <v>ABASM</v>
          </cell>
          <cell r="C44">
            <v>41</v>
          </cell>
          <cell r="E44" t="str">
            <v>R1</v>
          </cell>
          <cell r="F44" t="str">
            <v>N3</v>
          </cell>
          <cell r="G44" t="str">
            <v>N3</v>
          </cell>
        </row>
        <row r="45">
          <cell r="A45" t="str">
            <v>KELLNER Pierre</v>
          </cell>
          <cell r="B45" t="str">
            <v>ABMA</v>
          </cell>
          <cell r="C45">
            <v>42</v>
          </cell>
          <cell r="D45" t="str">
            <v>R3</v>
          </cell>
        </row>
        <row r="46">
          <cell r="A46" t="str">
            <v>KEREBEL Eric</v>
          </cell>
          <cell r="B46" t="str">
            <v>ABASM</v>
          </cell>
          <cell r="C46">
            <v>43</v>
          </cell>
          <cell r="D46" t="str">
            <v>R2</v>
          </cell>
          <cell r="E46" t="str">
            <v>R1</v>
          </cell>
          <cell r="F46" t="str">
            <v>R1</v>
          </cell>
          <cell r="G46" t="str">
            <v>R1</v>
          </cell>
        </row>
        <row r="47">
          <cell r="A47" t="str">
            <v>KERIZAC Franck</v>
          </cell>
          <cell r="B47" t="str">
            <v>ABMA</v>
          </cell>
          <cell r="C47">
            <v>44</v>
          </cell>
          <cell r="D47" t="str">
            <v>R3</v>
          </cell>
        </row>
        <row r="48">
          <cell r="A48" t="str">
            <v>L HERONDE Michel</v>
          </cell>
          <cell r="B48" t="str">
            <v>ABMA</v>
          </cell>
          <cell r="C48">
            <v>45</v>
          </cell>
          <cell r="D48" t="str">
            <v>R2</v>
          </cell>
          <cell r="E48" t="str">
            <v>R1</v>
          </cell>
        </row>
        <row r="49">
          <cell r="A49" t="str">
            <v>LABOUREAU Véronique</v>
          </cell>
          <cell r="B49" t="str">
            <v>ABMA</v>
          </cell>
          <cell r="C49">
            <v>46</v>
          </cell>
          <cell r="D49" t="str">
            <v>R3</v>
          </cell>
          <cell r="E49" t="str">
            <v>R2</v>
          </cell>
          <cell r="F49" t="str">
            <v>R2</v>
          </cell>
          <cell r="G49" t="str">
            <v>R1</v>
          </cell>
        </row>
        <row r="50">
          <cell r="A50" t="str">
            <v>LAPERTOT Michel</v>
          </cell>
          <cell r="B50" t="str">
            <v>LIVRY</v>
          </cell>
          <cell r="C50">
            <v>47</v>
          </cell>
          <cell r="D50" t="str">
            <v>R1</v>
          </cell>
          <cell r="E50" t="str">
            <v>N3</v>
          </cell>
          <cell r="F50" t="str">
            <v>N3</v>
          </cell>
          <cell r="G50" t="str">
            <v>N3</v>
          </cell>
        </row>
        <row r="51">
          <cell r="A51" t="str">
            <v>LE CAM Fabrice</v>
          </cell>
          <cell r="B51" t="str">
            <v>ABMA</v>
          </cell>
          <cell r="C51">
            <v>48</v>
          </cell>
          <cell r="D51" t="str">
            <v>R3</v>
          </cell>
        </row>
        <row r="52">
          <cell r="A52" t="str">
            <v>LE GAC Philippe</v>
          </cell>
          <cell r="B52" t="str">
            <v>La Comete</v>
          </cell>
          <cell r="C52">
            <v>49</v>
          </cell>
          <cell r="D52" t="str">
            <v>N3</v>
          </cell>
          <cell r="E52" t="str">
            <v>N3</v>
          </cell>
          <cell r="F52" t="str">
            <v>N3</v>
          </cell>
          <cell r="G52" t="str">
            <v>N3</v>
          </cell>
        </row>
        <row r="53">
          <cell r="A53" t="str">
            <v>Le Huan CUA Tran</v>
          </cell>
          <cell r="B53" t="str">
            <v>ABMA</v>
          </cell>
          <cell r="C53">
            <v>50</v>
          </cell>
          <cell r="D53" t="str">
            <v>R3</v>
          </cell>
          <cell r="E53" t="str">
            <v>R1</v>
          </cell>
          <cell r="F53" t="str">
            <v>R1</v>
          </cell>
          <cell r="G53" t="str">
            <v>R1</v>
          </cell>
        </row>
        <row r="54">
          <cell r="A54" t="str">
            <v>LECLERC Michel</v>
          </cell>
          <cell r="B54" t="str">
            <v>ABASM</v>
          </cell>
          <cell r="C54">
            <v>51</v>
          </cell>
          <cell r="D54" t="str">
            <v>R2</v>
          </cell>
          <cell r="E54" t="str">
            <v>R1</v>
          </cell>
          <cell r="F54" t="str">
            <v>N3</v>
          </cell>
          <cell r="G54" t="str">
            <v>R1</v>
          </cell>
        </row>
        <row r="55">
          <cell r="A55" t="str">
            <v>LECLERC Philippe</v>
          </cell>
          <cell r="B55" t="str">
            <v>La Comete</v>
          </cell>
          <cell r="C55">
            <v>52</v>
          </cell>
          <cell r="D55" t="str">
            <v>R1</v>
          </cell>
          <cell r="E55" t="str">
            <v>N3</v>
          </cell>
          <cell r="F55" t="str">
            <v>N3</v>
          </cell>
          <cell r="G55" t="str">
            <v>R1</v>
          </cell>
        </row>
        <row r="56">
          <cell r="A56" t="str">
            <v>LEFEBVRE Frédéric</v>
          </cell>
          <cell r="B56" t="str">
            <v>LIVRY</v>
          </cell>
          <cell r="C56">
            <v>53</v>
          </cell>
          <cell r="D56" t="str">
            <v>R2</v>
          </cell>
          <cell r="E56" t="str">
            <v>R1</v>
          </cell>
          <cell r="F56" t="str">
            <v>R1</v>
          </cell>
        </row>
        <row r="57">
          <cell r="A57" t="str">
            <v>LEMOINE David</v>
          </cell>
          <cell r="B57" t="str">
            <v>ABASM</v>
          </cell>
          <cell r="C57">
            <v>54</v>
          </cell>
          <cell r="D57" t="str">
            <v>R3</v>
          </cell>
          <cell r="E57" t="str">
            <v>R1</v>
          </cell>
          <cell r="F57" t="str">
            <v>R1</v>
          </cell>
          <cell r="G57" t="str">
            <v>R1</v>
          </cell>
        </row>
        <row r="58">
          <cell r="A58" t="str">
            <v>LEMONIER Thierry</v>
          </cell>
          <cell r="B58" t="str">
            <v>ABMA</v>
          </cell>
          <cell r="C58">
            <v>55</v>
          </cell>
          <cell r="D58" t="str">
            <v>R3</v>
          </cell>
          <cell r="E58" t="str">
            <v>R2</v>
          </cell>
        </row>
        <row r="59">
          <cell r="A59" t="str">
            <v>LOURDOU Gérard</v>
          </cell>
          <cell r="B59" t="str">
            <v>LIVRY</v>
          </cell>
          <cell r="C59">
            <v>56</v>
          </cell>
          <cell r="D59" t="str">
            <v>R2</v>
          </cell>
          <cell r="E59" t="str">
            <v>R1</v>
          </cell>
          <cell r="F59" t="str">
            <v>R1</v>
          </cell>
          <cell r="G59" t="str">
            <v>R1</v>
          </cell>
        </row>
        <row r="60">
          <cell r="A60" t="str">
            <v>LUCAS Philippe</v>
          </cell>
          <cell r="B60" t="str">
            <v>ABASM</v>
          </cell>
          <cell r="C60">
            <v>57</v>
          </cell>
          <cell r="D60" t="str">
            <v>R3</v>
          </cell>
          <cell r="E60" t="str">
            <v>R1</v>
          </cell>
          <cell r="F60" t="str">
            <v>R1</v>
          </cell>
          <cell r="G60" t="str">
            <v>R1</v>
          </cell>
        </row>
        <row r="61">
          <cell r="A61" t="str">
            <v>MA PHUOC Bich</v>
          </cell>
          <cell r="B61" t="str">
            <v>ABASM</v>
          </cell>
          <cell r="C61">
            <v>58</v>
          </cell>
          <cell r="D61" t="str">
            <v>R2</v>
          </cell>
          <cell r="E61" t="str">
            <v>R1</v>
          </cell>
          <cell r="F61" t="str">
            <v>R1</v>
          </cell>
          <cell r="G61" t="str">
            <v>R1</v>
          </cell>
        </row>
        <row r="62">
          <cell r="A62" t="str">
            <v>MALAHIEUDE Claude</v>
          </cell>
          <cell r="B62" t="str">
            <v>ABMA</v>
          </cell>
          <cell r="C62">
            <v>59</v>
          </cell>
          <cell r="F62" t="str">
            <v>R1</v>
          </cell>
          <cell r="G62" t="str">
            <v>R1</v>
          </cell>
        </row>
        <row r="63">
          <cell r="A63" t="str">
            <v>MALASSIGNE Elfege</v>
          </cell>
          <cell r="B63" t="str">
            <v>ABASM</v>
          </cell>
          <cell r="C63">
            <v>60</v>
          </cell>
          <cell r="D63" t="str">
            <v>R4</v>
          </cell>
          <cell r="F63" t="str">
            <v>R2</v>
          </cell>
        </row>
        <row r="64">
          <cell r="A64" t="str">
            <v>MANCY Pierre</v>
          </cell>
          <cell r="B64" t="str">
            <v>ABMA</v>
          </cell>
          <cell r="C64">
            <v>61</v>
          </cell>
          <cell r="D64" t="str">
            <v>R3</v>
          </cell>
          <cell r="E64" t="str">
            <v>R2</v>
          </cell>
          <cell r="F64" t="str">
            <v>R1</v>
          </cell>
        </row>
        <row r="65">
          <cell r="A65" t="str">
            <v>MARIGNIER Daniel</v>
          </cell>
          <cell r="B65" t="str">
            <v>ABMA</v>
          </cell>
          <cell r="C65">
            <v>62</v>
          </cell>
          <cell r="D65" t="str">
            <v>R3</v>
          </cell>
          <cell r="E65" t="str">
            <v>R2</v>
          </cell>
        </row>
        <row r="66">
          <cell r="A66" t="str">
            <v>MOLET Claude</v>
          </cell>
          <cell r="B66" t="str">
            <v>ABASM</v>
          </cell>
          <cell r="C66">
            <v>63</v>
          </cell>
          <cell r="D66" t="str">
            <v>N3</v>
          </cell>
          <cell r="E66" t="str">
            <v>N3</v>
          </cell>
          <cell r="F66" t="str">
            <v>N2</v>
          </cell>
          <cell r="G66" t="str">
            <v>N3</v>
          </cell>
        </row>
        <row r="67">
          <cell r="A67" t="str">
            <v>NGUYEN Antoine</v>
          </cell>
          <cell r="B67" t="str">
            <v>ABMA</v>
          </cell>
          <cell r="C67">
            <v>64</v>
          </cell>
          <cell r="F67" t="str">
            <v>N3</v>
          </cell>
          <cell r="G67" t="str">
            <v>N3</v>
          </cell>
        </row>
        <row r="68">
          <cell r="A68" t="str">
            <v>PALOT Dominique</v>
          </cell>
          <cell r="B68" t="str">
            <v>LIVRY</v>
          </cell>
          <cell r="C68">
            <v>65</v>
          </cell>
          <cell r="F68" t="str">
            <v>N3</v>
          </cell>
        </row>
        <row r="69">
          <cell r="A69" t="str">
            <v>PEYROLE Philippe</v>
          </cell>
          <cell r="B69" t="str">
            <v>LIVRY</v>
          </cell>
          <cell r="C69">
            <v>66</v>
          </cell>
          <cell r="D69" t="str">
            <v>R2</v>
          </cell>
          <cell r="E69" t="str">
            <v>R1</v>
          </cell>
          <cell r="G69" t="str">
            <v>N3</v>
          </cell>
        </row>
        <row r="70">
          <cell r="A70" t="str">
            <v>PIBOURDIN Eric</v>
          </cell>
          <cell r="B70" t="str">
            <v>ABMA</v>
          </cell>
          <cell r="C70">
            <v>67</v>
          </cell>
          <cell r="D70" t="str">
            <v>R2</v>
          </cell>
          <cell r="E70" t="str">
            <v>R1</v>
          </cell>
          <cell r="F70" t="str">
            <v>R1</v>
          </cell>
          <cell r="G70" t="str">
            <v>R1</v>
          </cell>
        </row>
        <row r="71">
          <cell r="A71" t="str">
            <v>PICHON Thierry</v>
          </cell>
          <cell r="B71" t="str">
            <v>ABMA</v>
          </cell>
          <cell r="C71">
            <v>68</v>
          </cell>
          <cell r="D71" t="str">
            <v>N3</v>
          </cell>
          <cell r="E71" t="str">
            <v>N3</v>
          </cell>
          <cell r="F71" t="str">
            <v>N3</v>
          </cell>
          <cell r="G71" t="str">
            <v>N3</v>
          </cell>
        </row>
        <row r="72">
          <cell r="A72" t="str">
            <v>PIVONET Françis</v>
          </cell>
          <cell r="B72" t="str">
            <v>ABASM</v>
          </cell>
          <cell r="C72">
            <v>69</v>
          </cell>
          <cell r="D72" t="str">
            <v>R2</v>
          </cell>
          <cell r="E72" t="str">
            <v>R1</v>
          </cell>
          <cell r="F72" t="str">
            <v>R1</v>
          </cell>
          <cell r="G72" t="str">
            <v>R1</v>
          </cell>
        </row>
        <row r="73">
          <cell r="A73" t="str">
            <v>PONCE Frédéric</v>
          </cell>
          <cell r="B73" t="str">
            <v>ABMA</v>
          </cell>
          <cell r="C73">
            <v>70</v>
          </cell>
          <cell r="D73" t="str">
            <v>R3</v>
          </cell>
          <cell r="E73" t="str">
            <v>R1</v>
          </cell>
          <cell r="F73" t="str">
            <v>R1</v>
          </cell>
          <cell r="G73" t="str">
            <v>R1</v>
          </cell>
        </row>
        <row r="74">
          <cell r="A74" t="str">
            <v>RIEGEL Serge</v>
          </cell>
          <cell r="B74" t="str">
            <v>ABASM</v>
          </cell>
          <cell r="C74">
            <v>71</v>
          </cell>
          <cell r="D74" t="str">
            <v>N3</v>
          </cell>
          <cell r="E74" t="str">
            <v>N3</v>
          </cell>
          <cell r="F74" t="str">
            <v>N3</v>
          </cell>
          <cell r="G74" t="str">
            <v>N3</v>
          </cell>
        </row>
        <row r="75">
          <cell r="A75" t="str">
            <v>RODRIGUEZ Julien</v>
          </cell>
          <cell r="B75" t="str">
            <v>ABMA</v>
          </cell>
          <cell r="C75">
            <v>72</v>
          </cell>
          <cell r="D75" t="str">
            <v>R1</v>
          </cell>
          <cell r="E75" t="str">
            <v>R1</v>
          </cell>
          <cell r="F75" t="str">
            <v>N3</v>
          </cell>
          <cell r="G75" t="str">
            <v>R1</v>
          </cell>
        </row>
        <row r="76">
          <cell r="A76" t="str">
            <v>SAGET Xavier</v>
          </cell>
          <cell r="B76" t="str">
            <v>ABASM</v>
          </cell>
          <cell r="C76">
            <v>73</v>
          </cell>
          <cell r="D76" t="str">
            <v>R2</v>
          </cell>
          <cell r="E76" t="str">
            <v>R1</v>
          </cell>
          <cell r="F76" t="str">
            <v>N3</v>
          </cell>
          <cell r="G76" t="str">
            <v>N3</v>
          </cell>
        </row>
        <row r="77">
          <cell r="A77" t="str">
            <v>SIMON Claude</v>
          </cell>
          <cell r="B77" t="str">
            <v>ABASM</v>
          </cell>
          <cell r="C77">
            <v>74</v>
          </cell>
          <cell r="D77" t="str">
            <v>N3</v>
          </cell>
          <cell r="E77" t="str">
            <v>N3</v>
          </cell>
          <cell r="F77" t="str">
            <v>N3</v>
          </cell>
          <cell r="G77" t="str">
            <v>N3</v>
          </cell>
        </row>
        <row r="78">
          <cell r="A78" t="str">
            <v>SULEM Paul</v>
          </cell>
          <cell r="B78" t="str">
            <v>ABASM</v>
          </cell>
          <cell r="C78">
            <v>75</v>
          </cell>
          <cell r="D78" t="str">
            <v>R3</v>
          </cell>
          <cell r="E78" t="str">
            <v>R1</v>
          </cell>
          <cell r="F78" t="str">
            <v>R1</v>
          </cell>
        </row>
        <row r="79">
          <cell r="A79" t="str">
            <v>TENREIRO Aristide</v>
          </cell>
          <cell r="B79" t="str">
            <v>LIVRY</v>
          </cell>
          <cell r="C79">
            <v>76</v>
          </cell>
          <cell r="E79" t="str">
            <v>R1</v>
          </cell>
          <cell r="F79" t="str">
            <v>N3</v>
          </cell>
        </row>
        <row r="80">
          <cell r="A80" t="str">
            <v>THIERRY Jean-Michel</v>
          </cell>
          <cell r="B80" t="str">
            <v>ABMA</v>
          </cell>
          <cell r="C80">
            <v>77</v>
          </cell>
          <cell r="D80" t="str">
            <v>N3</v>
          </cell>
          <cell r="E80" t="str">
            <v>N3</v>
          </cell>
          <cell r="F80" t="str">
            <v>N3</v>
          </cell>
          <cell r="G80" t="str">
            <v>N3</v>
          </cell>
        </row>
        <row r="81">
          <cell r="A81" t="str">
            <v>VALEUR Baptiste</v>
          </cell>
          <cell r="B81" t="str">
            <v>La Comete</v>
          </cell>
          <cell r="C81">
            <v>78</v>
          </cell>
          <cell r="D81" t="str">
            <v>R3</v>
          </cell>
          <cell r="E81" t="str">
            <v>R1</v>
          </cell>
          <cell r="F81" t="str">
            <v>N3</v>
          </cell>
          <cell r="G81" t="str">
            <v>R1</v>
          </cell>
        </row>
        <row r="82">
          <cell r="A82" t="str">
            <v>VASSEUR Philippe</v>
          </cell>
          <cell r="B82" t="str">
            <v>ABMA</v>
          </cell>
          <cell r="C82">
            <v>79</v>
          </cell>
          <cell r="D82" t="str">
            <v>R3</v>
          </cell>
        </row>
        <row r="83">
          <cell r="A83" t="str">
            <v>VRILLAUD Frizziero</v>
          </cell>
          <cell r="B83" t="str">
            <v>LIVRY</v>
          </cell>
          <cell r="C83">
            <v>80</v>
          </cell>
          <cell r="D83" t="str">
            <v>R3</v>
          </cell>
        </row>
        <row r="84">
          <cell r="A84" t="str">
            <v>WEILL Denis</v>
          </cell>
        </row>
        <row r="85">
          <cell r="A85" t="str">
            <v>ZINETTI Jean Marc</v>
          </cell>
        </row>
      </sheetData>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A RENSEIGNER"/>
      <sheetName val="POULE DE 3 "/>
      <sheetName val="RESULTATS  POULE DE  3"/>
      <sheetName val="POULE DE 2"/>
      <sheetName val="RESULTATS POULE DE 2"/>
      <sheetName val="categories"/>
      <sheetName val="BD_JOUEURS_CLUB_CATEGORIES"/>
      <sheetName val="resultats pour ranking"/>
    </sheetNames>
    <sheetDataSet>
      <sheetData sheetId="0" refreshError="1"/>
      <sheetData sheetId="1">
        <row r="11">
          <cell r="C11">
            <v>44513</v>
          </cell>
        </row>
        <row r="12">
          <cell r="C12" t="str">
            <v>ABMA</v>
          </cell>
        </row>
        <row r="14">
          <cell r="C14">
            <v>1</v>
          </cell>
        </row>
        <row r="15">
          <cell r="C15">
            <v>2</v>
          </cell>
        </row>
        <row r="16">
          <cell r="C16" t="str">
            <v>3 BANDES</v>
          </cell>
        </row>
        <row r="17">
          <cell r="C17" t="str">
            <v>R1</v>
          </cell>
        </row>
        <row r="28">
          <cell r="B28" t="str">
            <v>DI GIOIA Serge</v>
          </cell>
          <cell r="C28" t="str">
            <v>R1</v>
          </cell>
          <cell r="D28" t="str">
            <v>ABASM</v>
          </cell>
        </row>
        <row r="29">
          <cell r="B29" t="str">
            <v>DAIRE Eric</v>
          </cell>
          <cell r="C29" t="str">
            <v>R1</v>
          </cell>
          <cell r="D29" t="str">
            <v>ABASM</v>
          </cell>
        </row>
        <row r="30">
          <cell r="B30" t="str">
            <v>HENRIQUET Marc</v>
          </cell>
          <cell r="C30" t="str">
            <v>R1</v>
          </cell>
          <cell r="D30" t="str">
            <v>ABASM</v>
          </cell>
        </row>
        <row r="183">
          <cell r="B183" t="str">
            <v>LIBRE</v>
          </cell>
          <cell r="C183">
            <v>1</v>
          </cell>
        </row>
        <row r="184">
          <cell r="B184" t="str">
            <v>BANDE</v>
          </cell>
          <cell r="C184">
            <v>2</v>
          </cell>
        </row>
        <row r="185">
          <cell r="B185" t="str">
            <v>3 BANDES</v>
          </cell>
          <cell r="C185">
            <v>3</v>
          </cell>
        </row>
        <row r="186">
          <cell r="B186" t="str">
            <v>CADRE</v>
          </cell>
          <cell r="C186">
            <v>4</v>
          </cell>
        </row>
      </sheetData>
      <sheetData sheetId="2">
        <row r="27">
          <cell r="R27">
            <v>13</v>
          </cell>
          <cell r="S27">
            <v>71</v>
          </cell>
          <cell r="T27">
            <v>0.18309859154929578</v>
          </cell>
          <cell r="U27">
            <v>0</v>
          </cell>
          <cell r="V27">
            <v>2</v>
          </cell>
          <cell r="W27">
            <v>0</v>
          </cell>
          <cell r="Y27">
            <v>3</v>
          </cell>
          <cell r="Z27">
            <v>3</v>
          </cell>
          <cell r="AG27">
            <v>0</v>
          </cell>
          <cell r="AH27">
            <v>3</v>
          </cell>
        </row>
        <row r="28">
          <cell r="E28">
            <v>8</v>
          </cell>
          <cell r="F28">
            <v>44</v>
          </cell>
          <cell r="G28">
            <v>1</v>
          </cell>
          <cell r="I28">
            <v>0.18181818181818182</v>
          </cell>
          <cell r="J28">
            <v>0</v>
          </cell>
          <cell r="R28">
            <v>23</v>
          </cell>
          <cell r="S28">
            <v>78</v>
          </cell>
          <cell r="T28">
            <v>0.29487179487179488</v>
          </cell>
          <cell r="U28">
            <v>0.44117647058823528</v>
          </cell>
          <cell r="V28">
            <v>2</v>
          </cell>
          <cell r="W28">
            <v>2</v>
          </cell>
          <cell r="Y28">
            <v>2</v>
          </cell>
          <cell r="Z28">
            <v>5</v>
          </cell>
          <cell r="AG28">
            <v>2</v>
          </cell>
          <cell r="AH28">
            <v>7</v>
          </cell>
        </row>
        <row r="29">
          <cell r="E29">
            <v>15</v>
          </cell>
          <cell r="F29">
            <v>44</v>
          </cell>
          <cell r="G29">
            <v>2</v>
          </cell>
          <cell r="I29">
            <v>0.34090909090909088</v>
          </cell>
          <cell r="J29">
            <v>2</v>
          </cell>
          <cell r="R29">
            <v>30</v>
          </cell>
          <cell r="S29">
            <v>81</v>
          </cell>
          <cell r="T29">
            <v>0.37037037037037035</v>
          </cell>
          <cell r="U29">
            <v>0.40540540540540543</v>
          </cell>
          <cell r="V29">
            <v>2</v>
          </cell>
          <cell r="W29">
            <v>4</v>
          </cell>
          <cell r="Y29">
            <v>1</v>
          </cell>
          <cell r="Z29">
            <v>8</v>
          </cell>
          <cell r="AG29">
            <v>3</v>
          </cell>
          <cell r="AH29">
            <v>11</v>
          </cell>
        </row>
        <row r="36">
          <cell r="E36">
            <v>8</v>
          </cell>
          <cell r="F36">
            <v>34</v>
          </cell>
          <cell r="G36">
            <v>2</v>
          </cell>
          <cell r="I36">
            <v>0.23529411764705882</v>
          </cell>
          <cell r="J36">
            <v>0</v>
          </cell>
        </row>
        <row r="37">
          <cell r="E37">
            <v>15</v>
          </cell>
          <cell r="F37">
            <v>34</v>
          </cell>
          <cell r="G37">
            <v>2</v>
          </cell>
          <cell r="I37">
            <v>0.44117647058823528</v>
          </cell>
          <cell r="J37">
            <v>2</v>
          </cell>
        </row>
        <row r="44">
          <cell r="E44">
            <v>5</v>
          </cell>
          <cell r="F44">
            <v>37</v>
          </cell>
          <cell r="G44">
            <v>2</v>
          </cell>
          <cell r="I44">
            <v>0.13513513513513514</v>
          </cell>
          <cell r="J44">
            <v>0</v>
          </cell>
        </row>
        <row r="46">
          <cell r="E46">
            <v>15</v>
          </cell>
          <cell r="F46">
            <v>37</v>
          </cell>
          <cell r="G46">
            <v>1</v>
          </cell>
          <cell r="I46">
            <v>0.40540540540540543</v>
          </cell>
          <cell r="J46">
            <v>2</v>
          </cell>
        </row>
        <row r="236">
          <cell r="AC236" t="str">
            <v>N3</v>
          </cell>
          <cell r="AD236">
            <v>5</v>
          </cell>
        </row>
        <row r="237">
          <cell r="AC237" t="str">
            <v>R1</v>
          </cell>
          <cell r="AD237">
            <v>4</v>
          </cell>
        </row>
        <row r="238">
          <cell r="AC238" t="str">
            <v>R2</v>
          </cell>
          <cell r="AD238">
            <v>3</v>
          </cell>
        </row>
        <row r="239">
          <cell r="AC239" t="str">
            <v>R3</v>
          </cell>
          <cell r="AD239">
            <v>2</v>
          </cell>
        </row>
        <row r="240">
          <cell r="AC240" t="str">
            <v>R4</v>
          </cell>
          <cell r="AD240">
            <v>1</v>
          </cell>
        </row>
      </sheetData>
      <sheetData sheetId="3"/>
      <sheetData sheetId="4" refreshError="1"/>
      <sheetData sheetId="5" refreshError="1"/>
      <sheetData sheetId="6">
        <row r="4">
          <cell r="A4" t="str">
            <v>distance</v>
          </cell>
          <cell r="B4" t="str">
            <v>jeux</v>
          </cell>
          <cell r="C4" t="str">
            <v>TABLEAU DES DISTANCES LIBRE</v>
          </cell>
          <cell r="D4" t="str">
            <v>pt</v>
          </cell>
          <cell r="E4" t="str">
            <v>f</v>
          </cell>
          <cell r="G4" t="str">
            <v>moyenne</v>
          </cell>
          <cell r="H4" t="str">
            <v>jeux</v>
          </cell>
          <cell r="I4" t="str">
            <v xml:space="preserve">MOYENNE DES CATEGORIES LIBRE </v>
          </cell>
          <cell r="J4" t="str">
            <v>mini</v>
          </cell>
          <cell r="K4" t="str">
            <v>maxi</v>
          </cell>
        </row>
        <row r="5">
          <cell r="A5" t="str">
            <v>3 BANDESN3</v>
          </cell>
          <cell r="B5" t="str">
            <v>3 BANDES</v>
          </cell>
          <cell r="C5" t="str">
            <v>N3</v>
          </cell>
          <cell r="D5">
            <v>25</v>
          </cell>
          <cell r="E5" t="str">
            <v>60 REP</v>
          </cell>
          <cell r="G5" t="str">
            <v>3 BANDESN3</v>
          </cell>
          <cell r="H5" t="str">
            <v>3 BANDES</v>
          </cell>
          <cell r="I5" t="str">
            <v>N3</v>
          </cell>
          <cell r="J5">
            <v>0.36</v>
          </cell>
          <cell r="K5">
            <v>0.52299989999999996</v>
          </cell>
        </row>
        <row r="6">
          <cell r="A6" t="str">
            <v>3 BANDESR1</v>
          </cell>
          <cell r="B6" t="str">
            <v>3 BANDES</v>
          </cell>
          <cell r="C6" t="str">
            <v>R1</v>
          </cell>
          <cell r="D6">
            <v>20</v>
          </cell>
          <cell r="E6" t="str">
            <v>60 REP</v>
          </cell>
          <cell r="G6" t="str">
            <v>3 BANDESR1</v>
          </cell>
          <cell r="H6" t="str">
            <v>3 BANDES</v>
          </cell>
          <cell r="I6" t="str">
            <v>R1</v>
          </cell>
          <cell r="J6">
            <v>0.25</v>
          </cell>
          <cell r="K6">
            <v>0.35999989999999998</v>
          </cell>
        </row>
        <row r="7">
          <cell r="A7" t="str">
            <v>3 BANDESR2</v>
          </cell>
          <cell r="B7" t="str">
            <v>3 BANDES</v>
          </cell>
          <cell r="C7" t="str">
            <v>R2</v>
          </cell>
          <cell r="D7">
            <v>15</v>
          </cell>
          <cell r="E7" t="str">
            <v>60 REP</v>
          </cell>
          <cell r="G7" t="str">
            <v>3 BANDESR2</v>
          </cell>
          <cell r="H7" t="str">
            <v>3 BANDES</v>
          </cell>
          <cell r="I7" t="str">
            <v>R2</v>
          </cell>
          <cell r="J7">
            <v>0</v>
          </cell>
          <cell r="K7">
            <v>0.249999</v>
          </cell>
        </row>
        <row r="8">
          <cell r="A8" t="str">
            <v>3 BANDESR3</v>
          </cell>
          <cell r="B8" t="str">
            <v>3 BANDES</v>
          </cell>
          <cell r="C8" t="str">
            <v>R3</v>
          </cell>
          <cell r="D8" t="str">
            <v>-</v>
          </cell>
          <cell r="E8" t="str">
            <v>-</v>
          </cell>
          <cell r="G8" t="str">
            <v>3 BANDESR3</v>
          </cell>
          <cell r="H8" t="str">
            <v>3 BANDES</v>
          </cell>
          <cell r="I8" t="str">
            <v>R3</v>
          </cell>
          <cell r="J8" t="str">
            <v>-</v>
          </cell>
          <cell r="K8" t="str">
            <v>-</v>
          </cell>
        </row>
        <row r="9">
          <cell r="A9" t="str">
            <v>3 BANDESR4</v>
          </cell>
          <cell r="B9" t="str">
            <v>3 BANDES</v>
          </cell>
          <cell r="C9" t="str">
            <v>R4</v>
          </cell>
          <cell r="D9" t="str">
            <v>-</v>
          </cell>
          <cell r="E9" t="str">
            <v>-</v>
          </cell>
          <cell r="G9" t="str">
            <v>3 BANDESR4</v>
          </cell>
          <cell r="H9" t="str">
            <v>3 BANDES</v>
          </cell>
          <cell r="I9" t="str">
            <v>R4</v>
          </cell>
          <cell r="J9" t="str">
            <v>-</v>
          </cell>
          <cell r="K9" t="str">
            <v>-</v>
          </cell>
        </row>
        <row r="10">
          <cell r="A10" t="str">
            <v>BANDEN3</v>
          </cell>
          <cell r="B10" t="str">
            <v>BANDE</v>
          </cell>
          <cell r="C10" t="str">
            <v>N3</v>
          </cell>
          <cell r="D10">
            <v>80</v>
          </cell>
          <cell r="G10" t="str">
            <v>BANDEN3</v>
          </cell>
          <cell r="H10" t="str">
            <v>BANDE</v>
          </cell>
          <cell r="I10" t="str">
            <v>N3</v>
          </cell>
          <cell r="J10">
            <v>1.75</v>
          </cell>
          <cell r="K10">
            <v>2.5799998999999998</v>
          </cell>
        </row>
        <row r="11">
          <cell r="A11" t="str">
            <v>BANDER1</v>
          </cell>
          <cell r="B11" t="str">
            <v>BANDE</v>
          </cell>
          <cell r="C11" t="str">
            <v>R1</v>
          </cell>
          <cell r="D11">
            <v>60</v>
          </cell>
          <cell r="G11" t="str">
            <v>BANDER1</v>
          </cell>
          <cell r="H11" t="str">
            <v>BANDE</v>
          </cell>
          <cell r="I11" t="str">
            <v>R1</v>
          </cell>
          <cell r="J11">
            <v>1</v>
          </cell>
          <cell r="K11">
            <v>1.7499998999999999</v>
          </cell>
        </row>
        <row r="12">
          <cell r="A12" t="str">
            <v>BANDER2</v>
          </cell>
          <cell r="B12" t="str">
            <v>BANDE</v>
          </cell>
          <cell r="C12" t="str">
            <v>R2</v>
          </cell>
          <cell r="D12">
            <v>40</v>
          </cell>
          <cell r="G12" t="str">
            <v>BANDER2</v>
          </cell>
          <cell r="H12" t="str">
            <v>BANDE</v>
          </cell>
          <cell r="I12" t="str">
            <v>R2</v>
          </cell>
          <cell r="J12">
            <v>0</v>
          </cell>
          <cell r="K12">
            <v>0.99999990000000005</v>
          </cell>
        </row>
        <row r="13">
          <cell r="A13" t="str">
            <v>BANDER3</v>
          </cell>
          <cell r="B13" t="str">
            <v>BANDE</v>
          </cell>
          <cell r="C13" t="str">
            <v>R3</v>
          </cell>
          <cell r="D13" t="str">
            <v>-</v>
          </cell>
          <cell r="E13" t="str">
            <v>-</v>
          </cell>
          <cell r="G13" t="str">
            <v>BANDER3</v>
          </cell>
          <cell r="H13" t="str">
            <v>BANDE</v>
          </cell>
          <cell r="I13" t="str">
            <v>R3</v>
          </cell>
          <cell r="J13" t="str">
            <v>-</v>
          </cell>
          <cell r="K13" t="str">
            <v>-</v>
          </cell>
        </row>
        <row r="14">
          <cell r="A14" t="str">
            <v>BANDER4</v>
          </cell>
          <cell r="B14" t="str">
            <v>BANDE</v>
          </cell>
          <cell r="C14" t="str">
            <v>R4</v>
          </cell>
          <cell r="D14" t="str">
            <v>-</v>
          </cell>
          <cell r="E14" t="str">
            <v>-</v>
          </cell>
          <cell r="G14" t="str">
            <v>BANDER4</v>
          </cell>
          <cell r="H14" t="str">
            <v>BANDE</v>
          </cell>
          <cell r="I14" t="str">
            <v>R4</v>
          </cell>
          <cell r="J14" t="str">
            <v>-</v>
          </cell>
          <cell r="K14" t="str">
            <v>-</v>
          </cell>
        </row>
        <row r="15">
          <cell r="A15" t="str">
            <v>CADREN3</v>
          </cell>
          <cell r="B15" t="str">
            <v>CADRE</v>
          </cell>
          <cell r="C15" t="str">
            <v>N3</v>
          </cell>
          <cell r="D15">
            <v>120</v>
          </cell>
          <cell r="E15" t="str">
            <v>42/2</v>
          </cell>
          <cell r="G15" t="str">
            <v>CADREN3</v>
          </cell>
          <cell r="H15" t="str">
            <v>CADRE</v>
          </cell>
          <cell r="I15" t="str">
            <v>N3</v>
          </cell>
          <cell r="J15">
            <v>3.5</v>
          </cell>
          <cell r="K15">
            <v>6.2499998999999997</v>
          </cell>
        </row>
        <row r="16">
          <cell r="A16" t="str">
            <v>CADRER1</v>
          </cell>
          <cell r="B16" t="str">
            <v>CADRE</v>
          </cell>
          <cell r="C16" t="str">
            <v>R1</v>
          </cell>
          <cell r="D16">
            <v>80</v>
          </cell>
          <cell r="E16" t="str">
            <v>42/2</v>
          </cell>
          <cell r="G16" t="str">
            <v>CADRER1</v>
          </cell>
          <cell r="H16" t="str">
            <v>CADRE</v>
          </cell>
          <cell r="I16" t="str">
            <v>R1</v>
          </cell>
          <cell r="J16">
            <v>0</v>
          </cell>
          <cell r="K16">
            <v>3.4999999989999999</v>
          </cell>
        </row>
        <row r="17">
          <cell r="A17" t="str">
            <v>CADRER2</v>
          </cell>
          <cell r="B17" t="str">
            <v>CADRE</v>
          </cell>
          <cell r="C17" t="str">
            <v>R2</v>
          </cell>
          <cell r="D17" t="str">
            <v>-</v>
          </cell>
          <cell r="E17" t="str">
            <v>-</v>
          </cell>
          <cell r="G17" t="str">
            <v>CADRER2</v>
          </cell>
          <cell r="H17" t="str">
            <v>CADRE</v>
          </cell>
          <cell r="I17" t="str">
            <v>R2</v>
          </cell>
          <cell r="J17" t="str">
            <v>-</v>
          </cell>
          <cell r="K17" t="str">
            <v>-</v>
          </cell>
        </row>
        <row r="18">
          <cell r="A18" t="str">
            <v>CADRER3</v>
          </cell>
          <cell r="B18" t="str">
            <v>CADRE</v>
          </cell>
          <cell r="C18" t="str">
            <v>R3</v>
          </cell>
          <cell r="D18" t="str">
            <v>-</v>
          </cell>
          <cell r="E18" t="str">
            <v>-</v>
          </cell>
          <cell r="G18" t="str">
            <v>CADRER3</v>
          </cell>
          <cell r="H18" t="str">
            <v>CADRE</v>
          </cell>
          <cell r="I18" t="str">
            <v>R3</v>
          </cell>
          <cell r="J18" t="str">
            <v>-</v>
          </cell>
          <cell r="K18" t="str">
            <v>-</v>
          </cell>
        </row>
        <row r="19">
          <cell r="A19" t="str">
            <v>CADRER4</v>
          </cell>
          <cell r="B19" t="str">
            <v>CADRE</v>
          </cell>
          <cell r="C19" t="str">
            <v>R4</v>
          </cell>
          <cell r="D19" t="str">
            <v>-</v>
          </cell>
          <cell r="E19" t="str">
            <v>-</v>
          </cell>
          <cell r="G19" t="str">
            <v>CADRER4</v>
          </cell>
          <cell r="H19" t="str">
            <v>CADRE</v>
          </cell>
          <cell r="I19" t="str">
            <v>R4</v>
          </cell>
          <cell r="J19" t="str">
            <v>-</v>
          </cell>
          <cell r="K19" t="str">
            <v>-</v>
          </cell>
        </row>
        <row r="20">
          <cell r="A20" t="str">
            <v>LIBREN3</v>
          </cell>
          <cell r="B20" t="str">
            <v>LIBRE</v>
          </cell>
          <cell r="C20" t="str">
            <v>N3</v>
          </cell>
          <cell r="D20">
            <v>200</v>
          </cell>
          <cell r="E20" t="str">
            <v>GC</v>
          </cell>
          <cell r="G20" t="str">
            <v>LIBREN3</v>
          </cell>
          <cell r="H20" t="str">
            <v>LIBRE</v>
          </cell>
          <cell r="I20" t="str">
            <v>N3</v>
          </cell>
          <cell r="J20">
            <v>6</v>
          </cell>
          <cell r="K20">
            <v>12.499999900000001</v>
          </cell>
        </row>
        <row r="21">
          <cell r="A21" t="str">
            <v>LIBRER1</v>
          </cell>
          <cell r="B21" t="str">
            <v>LIBRE</v>
          </cell>
          <cell r="C21" t="str">
            <v>R1</v>
          </cell>
          <cell r="D21">
            <v>150</v>
          </cell>
          <cell r="E21" t="str">
            <v>PC</v>
          </cell>
          <cell r="G21" t="str">
            <v>LIBRER1</v>
          </cell>
          <cell r="H21" t="str">
            <v>LIBRE</v>
          </cell>
          <cell r="I21" t="str">
            <v>R1</v>
          </cell>
          <cell r="J21">
            <v>4</v>
          </cell>
          <cell r="K21">
            <v>5.9999998999999997</v>
          </cell>
        </row>
        <row r="22">
          <cell r="A22" t="str">
            <v>LIBRER2</v>
          </cell>
          <cell r="B22" t="str">
            <v>LIBRE</v>
          </cell>
          <cell r="C22" t="str">
            <v>R2</v>
          </cell>
          <cell r="D22">
            <v>100</v>
          </cell>
          <cell r="E22" t="str">
            <v>PC</v>
          </cell>
          <cell r="G22" t="str">
            <v>LIBRER2</v>
          </cell>
          <cell r="H22" t="str">
            <v>LIBRE</v>
          </cell>
          <cell r="I22" t="str">
            <v>R2</v>
          </cell>
          <cell r="J22">
            <v>2.2999999999999998</v>
          </cell>
          <cell r="K22">
            <v>3.9999999000000002</v>
          </cell>
        </row>
        <row r="23">
          <cell r="A23" t="str">
            <v>LIBRER3</v>
          </cell>
          <cell r="B23" t="str">
            <v>LIBRE</v>
          </cell>
          <cell r="C23" t="str">
            <v>R3</v>
          </cell>
          <cell r="D23">
            <v>70</v>
          </cell>
          <cell r="E23" t="str">
            <v>PC</v>
          </cell>
          <cell r="G23" t="str">
            <v>LIBRER3</v>
          </cell>
          <cell r="H23" t="str">
            <v>LIBRE</v>
          </cell>
          <cell r="I23" t="str">
            <v>R3</v>
          </cell>
          <cell r="J23">
            <v>1.2</v>
          </cell>
          <cell r="K23">
            <v>2.2999990000000001</v>
          </cell>
        </row>
        <row r="24">
          <cell r="A24" t="str">
            <v>LIBRER4</v>
          </cell>
          <cell r="B24" t="str">
            <v>LIBRE</v>
          </cell>
          <cell r="C24" t="str">
            <v>R4</v>
          </cell>
          <cell r="D24">
            <v>50</v>
          </cell>
          <cell r="E24" t="str">
            <v>PC</v>
          </cell>
          <cell r="G24" t="str">
            <v>LIBRER4</v>
          </cell>
          <cell r="H24" t="str">
            <v>LIBRE</v>
          </cell>
          <cell r="I24" t="str">
            <v>R4</v>
          </cell>
          <cell r="J24">
            <v>0</v>
          </cell>
          <cell r="K24">
            <v>1.1999998999999999</v>
          </cell>
        </row>
      </sheetData>
      <sheetData sheetId="7">
        <row r="2">
          <cell r="A2" t="str">
            <v>NOM</v>
          </cell>
          <cell r="B2" t="str">
            <v>CLUB</v>
          </cell>
          <cell r="C2" t="str">
            <v>ID</v>
          </cell>
          <cell r="D2" t="str">
            <v xml:space="preserve">               CATEGORIES</v>
          </cell>
        </row>
        <row r="3">
          <cell r="D3" t="str">
            <v>libre</v>
          </cell>
          <cell r="E3" t="str">
            <v>bande</v>
          </cell>
          <cell r="F3" t="str">
            <v>3 bandes</v>
          </cell>
          <cell r="G3" t="str">
            <v>cadre</v>
          </cell>
        </row>
        <row r="4">
          <cell r="A4" t="str">
            <v>ADMONT Jean-Pierre</v>
          </cell>
          <cell r="B4" t="str">
            <v>ABMA</v>
          </cell>
          <cell r="C4">
            <v>1</v>
          </cell>
          <cell r="D4" t="str">
            <v>R2</v>
          </cell>
          <cell r="E4" t="str">
            <v>R1</v>
          </cell>
          <cell r="F4" t="str">
            <v>N3</v>
          </cell>
        </row>
        <row r="5">
          <cell r="A5" t="str">
            <v>ARGIS Mickael</v>
          </cell>
          <cell r="B5" t="str">
            <v>ABMA</v>
          </cell>
          <cell r="C5">
            <v>2</v>
          </cell>
          <cell r="D5" t="str">
            <v>R1</v>
          </cell>
          <cell r="E5" t="str">
            <v>N3</v>
          </cell>
          <cell r="G5" t="str">
            <v>N3</v>
          </cell>
        </row>
        <row r="6">
          <cell r="A6" t="str">
            <v>BAURECHE Louis</v>
          </cell>
          <cell r="B6" t="str">
            <v>ABASM</v>
          </cell>
          <cell r="C6">
            <v>3</v>
          </cell>
          <cell r="D6" t="str">
            <v>R3</v>
          </cell>
          <cell r="E6" t="str">
            <v>R1</v>
          </cell>
        </row>
        <row r="7">
          <cell r="A7" t="str">
            <v>BEAUCHER Alain</v>
          </cell>
          <cell r="B7" t="str">
            <v>LIVRY</v>
          </cell>
          <cell r="C7">
            <v>4</v>
          </cell>
          <cell r="D7" t="str">
            <v>R2</v>
          </cell>
          <cell r="E7" t="str">
            <v>N3</v>
          </cell>
          <cell r="F7" t="str">
            <v>N3</v>
          </cell>
          <cell r="G7" t="str">
            <v>R1</v>
          </cell>
        </row>
        <row r="8">
          <cell r="A8" t="str">
            <v>BENDAYAN Jacky</v>
          </cell>
          <cell r="B8" t="str">
            <v>ABMA</v>
          </cell>
          <cell r="C8">
            <v>5</v>
          </cell>
          <cell r="D8" t="str">
            <v>R3</v>
          </cell>
          <cell r="F8" t="str">
            <v>N3</v>
          </cell>
          <cell r="G8" t="str">
            <v>R1</v>
          </cell>
        </row>
        <row r="9">
          <cell r="A9" t="str">
            <v>BOISSET Jean-Pierre</v>
          </cell>
          <cell r="B9" t="str">
            <v>ABASM</v>
          </cell>
          <cell r="C9">
            <v>6</v>
          </cell>
          <cell r="D9" t="str">
            <v>R3</v>
          </cell>
          <cell r="E9" t="str">
            <v>R1</v>
          </cell>
          <cell r="F9" t="str">
            <v>R1</v>
          </cell>
          <cell r="G9" t="str">
            <v>R1</v>
          </cell>
        </row>
        <row r="10">
          <cell r="A10" t="str">
            <v>CHAMPY Philippe</v>
          </cell>
          <cell r="B10" t="str">
            <v>ABASM</v>
          </cell>
          <cell r="C10">
            <v>7</v>
          </cell>
          <cell r="D10" t="str">
            <v>R2</v>
          </cell>
          <cell r="E10" t="str">
            <v>R1</v>
          </cell>
          <cell r="G10" t="str">
            <v>R1</v>
          </cell>
        </row>
        <row r="11">
          <cell r="A11" t="str">
            <v>CHUNG Hoan Toan</v>
          </cell>
          <cell r="B11" t="str">
            <v>LIVRY</v>
          </cell>
          <cell r="C11">
            <v>8</v>
          </cell>
          <cell r="D11" t="str">
            <v>R3</v>
          </cell>
          <cell r="E11" t="str">
            <v>R1</v>
          </cell>
          <cell r="F11" t="str">
            <v>R1</v>
          </cell>
          <cell r="G11" t="str">
            <v>R1</v>
          </cell>
        </row>
        <row r="12">
          <cell r="A12" t="str">
            <v>COKAL Recep</v>
          </cell>
          <cell r="B12" t="str">
            <v>ABASM</v>
          </cell>
          <cell r="C12">
            <v>9</v>
          </cell>
          <cell r="F12" t="str">
            <v>R1</v>
          </cell>
          <cell r="G12" t="str">
            <v>R1</v>
          </cell>
        </row>
        <row r="13">
          <cell r="A13" t="str">
            <v>COURATIN Jean-Daniel</v>
          </cell>
          <cell r="B13" t="str">
            <v>ABMA</v>
          </cell>
          <cell r="C13">
            <v>10</v>
          </cell>
          <cell r="D13" t="str">
            <v>R3</v>
          </cell>
        </row>
        <row r="14">
          <cell r="A14" t="str">
            <v>CROLARD Ivan</v>
          </cell>
          <cell r="B14" t="str">
            <v>ABASM</v>
          </cell>
          <cell r="C14">
            <v>11</v>
          </cell>
          <cell r="D14" t="str">
            <v>R3</v>
          </cell>
        </row>
        <row r="15">
          <cell r="A15" t="str">
            <v>DAIRE Eric</v>
          </cell>
          <cell r="B15" t="str">
            <v>ABASM</v>
          </cell>
          <cell r="C15">
            <v>12</v>
          </cell>
          <cell r="D15" t="str">
            <v>R2</v>
          </cell>
          <cell r="E15" t="str">
            <v>R1</v>
          </cell>
          <cell r="F15" t="str">
            <v>R1</v>
          </cell>
          <cell r="G15" t="str">
            <v>R1</v>
          </cell>
        </row>
        <row r="16">
          <cell r="A16" t="str">
            <v>DECLUNDER Magali</v>
          </cell>
          <cell r="C16">
            <v>13</v>
          </cell>
          <cell r="F16" t="str">
            <v>N3</v>
          </cell>
        </row>
        <row r="17">
          <cell r="A17" t="str">
            <v>DELALANDE Christian</v>
          </cell>
          <cell r="B17" t="str">
            <v>LIVRY</v>
          </cell>
          <cell r="C17">
            <v>14</v>
          </cell>
          <cell r="D17" t="str">
            <v>N3</v>
          </cell>
          <cell r="E17" t="str">
            <v>N3</v>
          </cell>
          <cell r="F17" t="str">
            <v>N3</v>
          </cell>
          <cell r="G17" t="str">
            <v>N3</v>
          </cell>
        </row>
        <row r="18">
          <cell r="A18" t="str">
            <v>DELALANDE Guy</v>
          </cell>
          <cell r="B18" t="str">
            <v>ABMA</v>
          </cell>
          <cell r="C18">
            <v>15</v>
          </cell>
          <cell r="E18" t="str">
            <v>R2</v>
          </cell>
        </row>
        <row r="19">
          <cell r="A19" t="str">
            <v>DELAPLACE Emmanuel</v>
          </cell>
          <cell r="B19" t="str">
            <v>LIVRY</v>
          </cell>
          <cell r="C19">
            <v>16</v>
          </cell>
          <cell r="D19" t="str">
            <v>R2</v>
          </cell>
          <cell r="E19" t="str">
            <v>R1</v>
          </cell>
          <cell r="F19" t="str">
            <v>N3</v>
          </cell>
          <cell r="G19" t="str">
            <v>R1</v>
          </cell>
        </row>
        <row r="20">
          <cell r="A20" t="str">
            <v>DI GIOIA Serge</v>
          </cell>
          <cell r="B20" t="str">
            <v>ABASM</v>
          </cell>
          <cell r="C20">
            <v>17</v>
          </cell>
          <cell r="F20" t="str">
            <v>R1</v>
          </cell>
          <cell r="G20" t="str">
            <v xml:space="preserve"> </v>
          </cell>
        </row>
        <row r="21">
          <cell r="A21" t="str">
            <v>DIAZ Vincent</v>
          </cell>
          <cell r="B21" t="str">
            <v>ABMA</v>
          </cell>
          <cell r="C21">
            <v>18</v>
          </cell>
          <cell r="D21" t="str">
            <v>R4</v>
          </cell>
          <cell r="E21" t="str">
            <v>R2</v>
          </cell>
        </row>
        <row r="22">
          <cell r="A22" t="str">
            <v>DJIAN Didier</v>
          </cell>
          <cell r="B22" t="str">
            <v>La Comete</v>
          </cell>
          <cell r="C22">
            <v>19</v>
          </cell>
          <cell r="D22" t="str">
            <v>R2</v>
          </cell>
          <cell r="E22" t="str">
            <v>N3</v>
          </cell>
        </row>
        <row r="23">
          <cell r="A23" t="str">
            <v>DOUSSOT Pierre</v>
          </cell>
          <cell r="B23" t="str">
            <v>ABASM</v>
          </cell>
          <cell r="C23">
            <v>20</v>
          </cell>
          <cell r="D23" t="str">
            <v>R1</v>
          </cell>
          <cell r="E23" t="str">
            <v>R1</v>
          </cell>
          <cell r="F23" t="str">
            <v>N3</v>
          </cell>
          <cell r="G23" t="str">
            <v>N3</v>
          </cell>
        </row>
        <row r="24">
          <cell r="A24" t="str">
            <v>DUMONT Christine</v>
          </cell>
          <cell r="B24" t="str">
            <v>LIVRY</v>
          </cell>
          <cell r="C24">
            <v>21</v>
          </cell>
          <cell r="D24" t="str">
            <v>R4</v>
          </cell>
        </row>
        <row r="25">
          <cell r="A25" t="str">
            <v>DUPRE Bernard</v>
          </cell>
          <cell r="B25" t="str">
            <v>La Comete</v>
          </cell>
          <cell r="C25">
            <v>22</v>
          </cell>
          <cell r="F25" t="str">
            <v>R1</v>
          </cell>
        </row>
        <row r="26">
          <cell r="A26" t="str">
            <v>DUVAL Gérard</v>
          </cell>
          <cell r="B26" t="str">
            <v>LIVRY</v>
          </cell>
          <cell r="C26">
            <v>23</v>
          </cell>
          <cell r="D26" t="str">
            <v>R3</v>
          </cell>
          <cell r="F26" t="str">
            <v>R1</v>
          </cell>
        </row>
        <row r="27">
          <cell r="A27" t="str">
            <v>FAVERO Alain</v>
          </cell>
          <cell r="B27" t="str">
            <v>LIVRY</v>
          </cell>
          <cell r="C27">
            <v>24</v>
          </cell>
          <cell r="D27" t="str">
            <v>R1</v>
          </cell>
          <cell r="E27" t="str">
            <v>N3</v>
          </cell>
          <cell r="G27" t="str">
            <v>N3</v>
          </cell>
        </row>
        <row r="28">
          <cell r="A28" t="str">
            <v>FAVIEN Christian</v>
          </cell>
          <cell r="B28" t="str">
            <v>LIVRY</v>
          </cell>
          <cell r="C28">
            <v>25</v>
          </cell>
          <cell r="F28" t="str">
            <v>R1</v>
          </cell>
        </row>
        <row r="29">
          <cell r="A29" t="str">
            <v>FERNANDEZ ALVES Francisco</v>
          </cell>
          <cell r="B29" t="str">
            <v>ABMA</v>
          </cell>
          <cell r="C29">
            <v>26</v>
          </cell>
          <cell r="D29" t="str">
            <v>R2</v>
          </cell>
          <cell r="E29" t="str">
            <v>R1</v>
          </cell>
          <cell r="F29" t="str">
            <v>N3</v>
          </cell>
          <cell r="G29" t="str">
            <v>R1</v>
          </cell>
        </row>
        <row r="30">
          <cell r="A30" t="str">
            <v>FERRARA  Jean-Pierre</v>
          </cell>
          <cell r="B30" t="str">
            <v>ABMA</v>
          </cell>
          <cell r="C30">
            <v>27</v>
          </cell>
          <cell r="F30" t="str">
            <v>N3</v>
          </cell>
          <cell r="G30" t="str">
            <v>N3</v>
          </cell>
        </row>
        <row r="31">
          <cell r="A31" t="str">
            <v>GAYRAUD Françoise</v>
          </cell>
          <cell r="B31" t="str">
            <v xml:space="preserve">L HAY LES ROSES </v>
          </cell>
          <cell r="C31">
            <v>28</v>
          </cell>
          <cell r="D31" t="str">
            <v>R3</v>
          </cell>
        </row>
        <row r="32">
          <cell r="A32" t="str">
            <v>GELLER Marc</v>
          </cell>
          <cell r="B32" t="str">
            <v>ABMA</v>
          </cell>
          <cell r="C32">
            <v>29</v>
          </cell>
          <cell r="D32" t="str">
            <v>N3</v>
          </cell>
        </row>
        <row r="33">
          <cell r="A33" t="str">
            <v>GERNEZ Jean Philippe</v>
          </cell>
          <cell r="B33" t="str">
            <v>ABMA</v>
          </cell>
          <cell r="C33">
            <v>30</v>
          </cell>
          <cell r="D33" t="str">
            <v>R3</v>
          </cell>
        </row>
        <row r="34">
          <cell r="A34" t="str">
            <v>GILLOT Olivier</v>
          </cell>
          <cell r="B34" t="str">
            <v>ABMA</v>
          </cell>
          <cell r="C34">
            <v>31</v>
          </cell>
          <cell r="D34" t="str">
            <v>N3</v>
          </cell>
          <cell r="E34" t="str">
            <v>R1</v>
          </cell>
          <cell r="F34" t="str">
            <v>R1</v>
          </cell>
          <cell r="G34" t="str">
            <v>N3</v>
          </cell>
        </row>
        <row r="35">
          <cell r="A35" t="str">
            <v>GOUVEIA Victor</v>
          </cell>
          <cell r="B35" t="str">
            <v>LIVRY</v>
          </cell>
          <cell r="C35">
            <v>32</v>
          </cell>
          <cell r="D35" t="str">
            <v>R3</v>
          </cell>
          <cell r="E35" t="str">
            <v>R1</v>
          </cell>
          <cell r="F35" t="str">
            <v>N3</v>
          </cell>
        </row>
        <row r="36">
          <cell r="A36" t="str">
            <v>GUERIN Jacques</v>
          </cell>
          <cell r="B36" t="str">
            <v>ABASM</v>
          </cell>
          <cell r="C36">
            <v>33</v>
          </cell>
          <cell r="D36" t="str">
            <v>R3</v>
          </cell>
          <cell r="E36" t="str">
            <v>R2</v>
          </cell>
        </row>
        <row r="37">
          <cell r="A37" t="str">
            <v>GUILLOTIN Gilles</v>
          </cell>
          <cell r="B37" t="str">
            <v>ABMA</v>
          </cell>
          <cell r="C37">
            <v>34</v>
          </cell>
          <cell r="D37" t="str">
            <v>R1</v>
          </cell>
          <cell r="E37" t="str">
            <v>R1</v>
          </cell>
          <cell r="F37" t="str">
            <v xml:space="preserve"> </v>
          </cell>
          <cell r="G37" t="str">
            <v>R1</v>
          </cell>
        </row>
        <row r="38">
          <cell r="A38" t="str">
            <v>GUREWAN Suresh</v>
          </cell>
          <cell r="B38" t="str">
            <v>ABMA</v>
          </cell>
          <cell r="C38">
            <v>35</v>
          </cell>
          <cell r="D38" t="str">
            <v>N3</v>
          </cell>
          <cell r="E38" t="str">
            <v>N3</v>
          </cell>
          <cell r="F38" t="str">
            <v>N3</v>
          </cell>
          <cell r="G38" t="str">
            <v>N3</v>
          </cell>
        </row>
        <row r="39">
          <cell r="A39" t="str">
            <v>HARY Mathieu</v>
          </cell>
          <cell r="B39" t="str">
            <v>ABMA</v>
          </cell>
          <cell r="C39">
            <v>36</v>
          </cell>
          <cell r="D39" t="str">
            <v>N3</v>
          </cell>
          <cell r="E39" t="str">
            <v>N3</v>
          </cell>
          <cell r="F39" t="str">
            <v>N3</v>
          </cell>
          <cell r="G39" t="str">
            <v>N3</v>
          </cell>
        </row>
        <row r="40">
          <cell r="A40" t="str">
            <v>HELLAL Denis</v>
          </cell>
          <cell r="B40" t="str">
            <v>ABASM</v>
          </cell>
          <cell r="C40">
            <v>37</v>
          </cell>
          <cell r="E40" t="str">
            <v>R1</v>
          </cell>
          <cell r="F40" t="str">
            <v>N3</v>
          </cell>
        </row>
        <row r="41">
          <cell r="A41" t="str">
            <v>HENRIQUET Marc</v>
          </cell>
          <cell r="B41" t="str">
            <v>ABASM</v>
          </cell>
          <cell r="C41">
            <v>38</v>
          </cell>
          <cell r="D41" t="str">
            <v>R3</v>
          </cell>
          <cell r="E41" t="str">
            <v>R2</v>
          </cell>
          <cell r="F41" t="str">
            <v>R1</v>
          </cell>
          <cell r="G41" t="str">
            <v>R1</v>
          </cell>
        </row>
        <row r="42">
          <cell r="A42" t="str">
            <v>IVANOVIC Spomanko</v>
          </cell>
          <cell r="B42" t="str">
            <v>ABASM</v>
          </cell>
          <cell r="C42">
            <v>39</v>
          </cell>
          <cell r="D42" t="str">
            <v>R2</v>
          </cell>
          <cell r="E42" t="str">
            <v>R1</v>
          </cell>
          <cell r="F42" t="str">
            <v>R1</v>
          </cell>
          <cell r="G42" t="str">
            <v>R1</v>
          </cell>
        </row>
        <row r="43">
          <cell r="A43" t="str">
            <v>JARRETY Didier</v>
          </cell>
          <cell r="B43" t="str">
            <v>LIVRY</v>
          </cell>
          <cell r="C43">
            <v>40</v>
          </cell>
          <cell r="D43" t="str">
            <v>N3</v>
          </cell>
          <cell r="E43" t="str">
            <v>N3</v>
          </cell>
          <cell r="F43" t="str">
            <v>N3</v>
          </cell>
          <cell r="G43" t="str">
            <v>N3</v>
          </cell>
        </row>
        <row r="44">
          <cell r="A44" t="str">
            <v>JARRIER Christian</v>
          </cell>
          <cell r="B44" t="str">
            <v>ABASM</v>
          </cell>
          <cell r="C44">
            <v>41</v>
          </cell>
          <cell r="E44" t="str">
            <v>R1</v>
          </cell>
          <cell r="F44" t="str">
            <v>N3</v>
          </cell>
          <cell r="G44" t="str">
            <v>N3</v>
          </cell>
        </row>
        <row r="45">
          <cell r="A45" t="str">
            <v>KELLNER Pierre</v>
          </cell>
          <cell r="B45" t="str">
            <v>ABMA</v>
          </cell>
          <cell r="C45">
            <v>42</v>
          </cell>
          <cell r="D45" t="str">
            <v>R3</v>
          </cell>
        </row>
        <row r="46">
          <cell r="A46" t="str">
            <v>KEREBEL Eric</v>
          </cell>
          <cell r="B46" t="str">
            <v>ABASM</v>
          </cell>
          <cell r="C46">
            <v>43</v>
          </cell>
          <cell r="D46" t="str">
            <v>R2</v>
          </cell>
          <cell r="E46" t="str">
            <v>R1</v>
          </cell>
          <cell r="F46" t="str">
            <v>R1</v>
          </cell>
          <cell r="G46" t="str">
            <v>R1</v>
          </cell>
        </row>
        <row r="47">
          <cell r="A47" t="str">
            <v>KERIZAC Franck</v>
          </cell>
          <cell r="B47" t="str">
            <v>ABMA</v>
          </cell>
          <cell r="C47">
            <v>44</v>
          </cell>
          <cell r="D47" t="str">
            <v>R3</v>
          </cell>
        </row>
        <row r="48">
          <cell r="A48" t="str">
            <v>L HERONDE Michel</v>
          </cell>
          <cell r="B48" t="str">
            <v>ABMA</v>
          </cell>
          <cell r="C48">
            <v>45</v>
          </cell>
          <cell r="D48" t="str">
            <v>R2</v>
          </cell>
          <cell r="E48" t="str">
            <v>R1</v>
          </cell>
        </row>
        <row r="49">
          <cell r="A49" t="str">
            <v>LABOUREAU Véronique</v>
          </cell>
          <cell r="B49" t="str">
            <v>ABMA</v>
          </cell>
          <cell r="C49">
            <v>46</v>
          </cell>
          <cell r="D49" t="str">
            <v>R3</v>
          </cell>
          <cell r="E49" t="str">
            <v>R2</v>
          </cell>
          <cell r="F49" t="str">
            <v>R2</v>
          </cell>
          <cell r="G49" t="str">
            <v>R1</v>
          </cell>
        </row>
        <row r="50">
          <cell r="A50" t="str">
            <v>LAPERTOT Michel</v>
          </cell>
          <cell r="B50" t="str">
            <v>LIVRY</v>
          </cell>
          <cell r="C50">
            <v>47</v>
          </cell>
          <cell r="D50" t="str">
            <v>R1</v>
          </cell>
          <cell r="E50" t="str">
            <v>N3</v>
          </cell>
          <cell r="F50" t="str">
            <v>N3</v>
          </cell>
          <cell r="G50" t="str">
            <v>N3</v>
          </cell>
        </row>
        <row r="51">
          <cell r="A51" t="str">
            <v>LE CAM Fabrice</v>
          </cell>
          <cell r="B51" t="str">
            <v>ABMA</v>
          </cell>
          <cell r="C51">
            <v>48</v>
          </cell>
          <cell r="D51" t="str">
            <v>R3</v>
          </cell>
        </row>
        <row r="52">
          <cell r="A52" t="str">
            <v>LE GAC Philippe</v>
          </cell>
          <cell r="B52" t="str">
            <v>La Comete</v>
          </cell>
          <cell r="C52">
            <v>49</v>
          </cell>
          <cell r="D52" t="str">
            <v>N3</v>
          </cell>
          <cell r="E52" t="str">
            <v>N3</v>
          </cell>
          <cell r="F52" t="str">
            <v>N3</v>
          </cell>
          <cell r="G52" t="str">
            <v>N3</v>
          </cell>
        </row>
        <row r="53">
          <cell r="A53" t="str">
            <v>Le Huan CUA Tran</v>
          </cell>
          <cell r="B53" t="str">
            <v>ABMA</v>
          </cell>
          <cell r="C53">
            <v>50</v>
          </cell>
          <cell r="D53" t="str">
            <v>R3</v>
          </cell>
          <cell r="E53" t="str">
            <v>R1</v>
          </cell>
          <cell r="F53" t="str">
            <v>R1</v>
          </cell>
          <cell r="G53" t="str">
            <v>R1</v>
          </cell>
        </row>
        <row r="54">
          <cell r="A54" t="str">
            <v>LECLERC Michel</v>
          </cell>
          <cell r="B54" t="str">
            <v>ABASM</v>
          </cell>
          <cell r="C54">
            <v>51</v>
          </cell>
          <cell r="D54" t="str">
            <v>R2</v>
          </cell>
          <cell r="E54" t="str">
            <v>R1</v>
          </cell>
          <cell r="F54" t="str">
            <v>N3</v>
          </cell>
          <cell r="G54" t="str">
            <v>R1</v>
          </cell>
        </row>
        <row r="55">
          <cell r="A55" t="str">
            <v>LECLERC Philippe</v>
          </cell>
          <cell r="B55" t="str">
            <v>La Comete</v>
          </cell>
          <cell r="C55">
            <v>52</v>
          </cell>
          <cell r="D55" t="str">
            <v>R1</v>
          </cell>
          <cell r="E55" t="str">
            <v>N3</v>
          </cell>
          <cell r="F55" t="str">
            <v>N3</v>
          </cell>
          <cell r="G55" t="str">
            <v>R1</v>
          </cell>
        </row>
        <row r="56">
          <cell r="A56" t="str">
            <v>LEFEBVRE Frédéric</v>
          </cell>
          <cell r="B56" t="str">
            <v>LIVRY</v>
          </cell>
          <cell r="C56">
            <v>53</v>
          </cell>
          <cell r="D56" t="str">
            <v>R2</v>
          </cell>
          <cell r="E56" t="str">
            <v>R1</v>
          </cell>
          <cell r="F56" t="str">
            <v>R1</v>
          </cell>
        </row>
        <row r="57">
          <cell r="A57" t="str">
            <v>LEMOINE David</v>
          </cell>
          <cell r="B57" t="str">
            <v>ABASM</v>
          </cell>
          <cell r="C57">
            <v>54</v>
          </cell>
          <cell r="D57" t="str">
            <v>R3</v>
          </cell>
          <cell r="E57" t="str">
            <v>R1</v>
          </cell>
          <cell r="F57" t="str">
            <v>R1</v>
          </cell>
          <cell r="G57" t="str">
            <v>R1</v>
          </cell>
        </row>
        <row r="58">
          <cell r="A58" t="str">
            <v>LEMONIER Thierry</v>
          </cell>
          <cell r="B58" t="str">
            <v>ABMA</v>
          </cell>
          <cell r="C58">
            <v>55</v>
          </cell>
          <cell r="D58" t="str">
            <v>R3</v>
          </cell>
          <cell r="E58" t="str">
            <v>R2</v>
          </cell>
        </row>
        <row r="59">
          <cell r="A59" t="str">
            <v>LOURDOU Gérard</v>
          </cell>
          <cell r="B59" t="str">
            <v>LIVRY</v>
          </cell>
          <cell r="C59">
            <v>56</v>
          </cell>
          <cell r="D59" t="str">
            <v>R2</v>
          </cell>
          <cell r="E59" t="str">
            <v>R1</v>
          </cell>
          <cell r="F59" t="str">
            <v>R1</v>
          </cell>
          <cell r="G59" t="str">
            <v>R1</v>
          </cell>
        </row>
        <row r="60">
          <cell r="A60" t="str">
            <v>LUCAS Philippe</v>
          </cell>
          <cell r="B60" t="str">
            <v>ABASM</v>
          </cell>
          <cell r="C60">
            <v>57</v>
          </cell>
          <cell r="D60" t="str">
            <v>R3</v>
          </cell>
          <cell r="E60" t="str">
            <v>R1</v>
          </cell>
          <cell r="F60" t="str">
            <v>R1</v>
          </cell>
          <cell r="G60" t="str">
            <v>R1</v>
          </cell>
        </row>
        <row r="61">
          <cell r="A61" t="str">
            <v>MA PHUOC Bich</v>
          </cell>
          <cell r="B61" t="str">
            <v>ABASM</v>
          </cell>
          <cell r="C61">
            <v>58</v>
          </cell>
          <cell r="D61" t="str">
            <v>R2</v>
          </cell>
          <cell r="E61" t="str">
            <v>R1</v>
          </cell>
          <cell r="F61" t="str">
            <v>R1</v>
          </cell>
          <cell r="G61" t="str">
            <v>R1</v>
          </cell>
        </row>
        <row r="62">
          <cell r="A62" t="str">
            <v>MALAHIEUDE Claude</v>
          </cell>
          <cell r="B62" t="str">
            <v>ABMA</v>
          </cell>
          <cell r="C62">
            <v>59</v>
          </cell>
          <cell r="F62" t="str">
            <v>R1</v>
          </cell>
          <cell r="G62" t="str">
            <v>R1</v>
          </cell>
        </row>
        <row r="63">
          <cell r="A63" t="str">
            <v>MALASSIGNE Elfege</v>
          </cell>
          <cell r="B63" t="str">
            <v>ABASM</v>
          </cell>
          <cell r="C63">
            <v>60</v>
          </cell>
          <cell r="D63" t="str">
            <v>R4</v>
          </cell>
          <cell r="F63" t="str">
            <v>R2</v>
          </cell>
        </row>
        <row r="64">
          <cell r="A64" t="str">
            <v>MANCY Pierre</v>
          </cell>
          <cell r="B64" t="str">
            <v>ABMA</v>
          </cell>
          <cell r="C64">
            <v>61</v>
          </cell>
          <cell r="D64" t="str">
            <v>R3</v>
          </cell>
          <cell r="E64" t="str">
            <v>R2</v>
          </cell>
          <cell r="F64" t="str">
            <v>R1</v>
          </cell>
        </row>
        <row r="65">
          <cell r="A65" t="str">
            <v>MARIGNIER Daniel</v>
          </cell>
          <cell r="B65" t="str">
            <v>ABMA</v>
          </cell>
          <cell r="C65">
            <v>62</v>
          </cell>
          <cell r="D65" t="str">
            <v>R3</v>
          </cell>
          <cell r="E65" t="str">
            <v>R2</v>
          </cell>
        </row>
        <row r="66">
          <cell r="A66" t="str">
            <v>MOLET Claude</v>
          </cell>
          <cell r="B66" t="str">
            <v>ABASM</v>
          </cell>
          <cell r="C66">
            <v>63</v>
          </cell>
          <cell r="D66" t="str">
            <v>N3</v>
          </cell>
          <cell r="E66" t="str">
            <v>N3</v>
          </cell>
          <cell r="F66" t="str">
            <v>N2</v>
          </cell>
          <cell r="G66" t="str">
            <v>N3</v>
          </cell>
        </row>
        <row r="67">
          <cell r="A67" t="str">
            <v>NGUYEN Antoine</v>
          </cell>
          <cell r="B67" t="str">
            <v>ABMA</v>
          </cell>
          <cell r="C67">
            <v>64</v>
          </cell>
          <cell r="F67" t="str">
            <v>N3</v>
          </cell>
          <cell r="G67" t="str">
            <v>N3</v>
          </cell>
        </row>
        <row r="68">
          <cell r="A68" t="str">
            <v>PALOT Dominique</v>
          </cell>
          <cell r="B68" t="str">
            <v>LIVRY</v>
          </cell>
          <cell r="C68">
            <v>65</v>
          </cell>
          <cell r="F68" t="str">
            <v>N3</v>
          </cell>
        </row>
        <row r="69">
          <cell r="A69" t="str">
            <v>PEYROLE Philippe</v>
          </cell>
          <cell r="B69" t="str">
            <v>LIVRY</v>
          </cell>
          <cell r="C69">
            <v>66</v>
          </cell>
          <cell r="D69" t="str">
            <v>R2</v>
          </cell>
          <cell r="E69" t="str">
            <v>R1</v>
          </cell>
          <cell r="G69" t="str">
            <v>N3</v>
          </cell>
        </row>
        <row r="70">
          <cell r="A70" t="str">
            <v>PIBOURDIN Eric</v>
          </cell>
          <cell r="B70" t="str">
            <v>ABMA</v>
          </cell>
          <cell r="C70">
            <v>67</v>
          </cell>
          <cell r="D70" t="str">
            <v>R2</v>
          </cell>
          <cell r="E70" t="str">
            <v>R1</v>
          </cell>
          <cell r="F70" t="str">
            <v>R1</v>
          </cell>
          <cell r="G70" t="str">
            <v>R1</v>
          </cell>
        </row>
        <row r="71">
          <cell r="A71" t="str">
            <v>PICHON Thierry</v>
          </cell>
          <cell r="B71" t="str">
            <v>ABMA</v>
          </cell>
          <cell r="C71">
            <v>68</v>
          </cell>
          <cell r="D71" t="str">
            <v>N3</v>
          </cell>
          <cell r="E71" t="str">
            <v>N3</v>
          </cell>
          <cell r="F71" t="str">
            <v>N3</v>
          </cell>
          <cell r="G71" t="str">
            <v>N3</v>
          </cell>
        </row>
        <row r="72">
          <cell r="A72" t="str">
            <v>PIVONET Françis</v>
          </cell>
          <cell r="B72" t="str">
            <v>ABASM</v>
          </cell>
          <cell r="C72">
            <v>69</v>
          </cell>
          <cell r="D72" t="str">
            <v>R2</v>
          </cell>
          <cell r="E72" t="str">
            <v>R1</v>
          </cell>
          <cell r="F72" t="str">
            <v>R1</v>
          </cell>
          <cell r="G72" t="str">
            <v>R1</v>
          </cell>
        </row>
        <row r="73">
          <cell r="A73" t="str">
            <v>PONCE Frédéric</v>
          </cell>
          <cell r="B73" t="str">
            <v>ABMA</v>
          </cell>
          <cell r="C73">
            <v>70</v>
          </cell>
          <cell r="D73" t="str">
            <v>R3</v>
          </cell>
          <cell r="E73" t="str">
            <v>R1</v>
          </cell>
          <cell r="F73" t="str">
            <v>R1</v>
          </cell>
          <cell r="G73" t="str">
            <v>R1</v>
          </cell>
        </row>
        <row r="74">
          <cell r="A74" t="str">
            <v>RIEGEL Serge</v>
          </cell>
          <cell r="B74" t="str">
            <v>ABASM</v>
          </cell>
          <cell r="C74">
            <v>71</v>
          </cell>
          <cell r="D74" t="str">
            <v>N3</v>
          </cell>
          <cell r="E74" t="str">
            <v>N3</v>
          </cell>
          <cell r="F74" t="str">
            <v>N3</v>
          </cell>
          <cell r="G74" t="str">
            <v>N3</v>
          </cell>
        </row>
        <row r="75">
          <cell r="A75" t="str">
            <v>RODRIGUEZ Julien</v>
          </cell>
          <cell r="B75" t="str">
            <v>ABMA</v>
          </cell>
          <cell r="C75">
            <v>72</v>
          </cell>
          <cell r="D75" t="str">
            <v>R1</v>
          </cell>
          <cell r="E75" t="str">
            <v>R1</v>
          </cell>
          <cell r="F75" t="str">
            <v>N3</v>
          </cell>
          <cell r="G75" t="str">
            <v>R1</v>
          </cell>
        </row>
        <row r="76">
          <cell r="A76" t="str">
            <v>SAGET Xavier</v>
          </cell>
          <cell r="B76" t="str">
            <v>ABASM</v>
          </cell>
          <cell r="C76">
            <v>73</v>
          </cell>
          <cell r="D76" t="str">
            <v>R2</v>
          </cell>
          <cell r="E76" t="str">
            <v>R1</v>
          </cell>
          <cell r="F76" t="str">
            <v>N3</v>
          </cell>
          <cell r="G76" t="str">
            <v>N3</v>
          </cell>
        </row>
        <row r="77">
          <cell r="A77" t="str">
            <v>SIMON Claude</v>
          </cell>
          <cell r="B77" t="str">
            <v>ABASM</v>
          </cell>
          <cell r="C77">
            <v>74</v>
          </cell>
          <cell r="D77" t="str">
            <v>N3</v>
          </cell>
          <cell r="E77" t="str">
            <v>N3</v>
          </cell>
          <cell r="F77" t="str">
            <v>N3</v>
          </cell>
          <cell r="G77" t="str">
            <v>N3</v>
          </cell>
        </row>
        <row r="78">
          <cell r="A78" t="str">
            <v>SULEM Paul</v>
          </cell>
          <cell r="B78" t="str">
            <v>ABASM</v>
          </cell>
          <cell r="C78">
            <v>75</v>
          </cell>
          <cell r="D78" t="str">
            <v>R3</v>
          </cell>
          <cell r="E78" t="str">
            <v>R1</v>
          </cell>
          <cell r="F78" t="str">
            <v>R1</v>
          </cell>
        </row>
        <row r="79">
          <cell r="A79" t="str">
            <v>TENREIRO Aristide</v>
          </cell>
          <cell r="B79" t="str">
            <v>LIVRY</v>
          </cell>
          <cell r="C79">
            <v>76</v>
          </cell>
          <cell r="E79" t="str">
            <v>R1</v>
          </cell>
          <cell r="F79" t="str">
            <v>N3</v>
          </cell>
        </row>
        <row r="80">
          <cell r="A80" t="str">
            <v>THIERRY Jean-Michel</v>
          </cell>
          <cell r="B80" t="str">
            <v>ABMA</v>
          </cell>
          <cell r="C80">
            <v>77</v>
          </cell>
          <cell r="D80" t="str">
            <v>N3</v>
          </cell>
          <cell r="E80" t="str">
            <v>N3</v>
          </cell>
          <cell r="F80" t="str">
            <v>N3</v>
          </cell>
          <cell r="G80" t="str">
            <v>N3</v>
          </cell>
        </row>
        <row r="81">
          <cell r="A81" t="str">
            <v>VALEUR Baptiste</v>
          </cell>
          <cell r="B81" t="str">
            <v>La Comete</v>
          </cell>
          <cell r="C81">
            <v>78</v>
          </cell>
          <cell r="D81" t="str">
            <v>R3</v>
          </cell>
          <cell r="E81" t="str">
            <v>R1</v>
          </cell>
          <cell r="F81" t="str">
            <v>N3</v>
          </cell>
          <cell r="G81" t="str">
            <v>R1</v>
          </cell>
        </row>
        <row r="82">
          <cell r="A82" t="str">
            <v>VASSEUR Philippe</v>
          </cell>
          <cell r="B82" t="str">
            <v>ABMA</v>
          </cell>
          <cell r="C82">
            <v>79</v>
          </cell>
          <cell r="D82" t="str">
            <v>R3</v>
          </cell>
        </row>
        <row r="83">
          <cell r="A83" t="str">
            <v>VRILLAUD Frizziero</v>
          </cell>
          <cell r="B83" t="str">
            <v>LIVRY</v>
          </cell>
          <cell r="C83">
            <v>80</v>
          </cell>
          <cell r="D83" t="str">
            <v>R3</v>
          </cell>
        </row>
        <row r="84">
          <cell r="A84" t="str">
            <v>WEILL Denis</v>
          </cell>
        </row>
        <row r="85">
          <cell r="A85" t="str">
            <v>ZINETTI Jean Marc</v>
          </cell>
        </row>
      </sheetData>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Rank"/>
      <sheetName val="INSCRITS_POULES"/>
      <sheetName val="Convocation auto"/>
      <sheetName val="Convocation manuelle"/>
      <sheetName val="DONNEES"/>
    </sheetNames>
    <sheetDataSet>
      <sheetData sheetId="0" refreshError="1"/>
      <sheetData sheetId="1"/>
      <sheetData sheetId="2">
        <row r="6">
          <cell r="E6">
            <v>9</v>
          </cell>
        </row>
        <row r="9">
          <cell r="AQ9" t="b">
            <v>1</v>
          </cell>
        </row>
        <row r="10">
          <cell r="AQ10" t="b">
            <v>1</v>
          </cell>
        </row>
        <row r="11">
          <cell r="AQ11" t="b">
            <v>1</v>
          </cell>
        </row>
        <row r="12">
          <cell r="AQ12" t="b">
            <v>1</v>
          </cell>
        </row>
        <row r="13">
          <cell r="AQ13" t="b">
            <v>1</v>
          </cell>
        </row>
        <row r="14">
          <cell r="AQ14" t="b">
            <v>1</v>
          </cell>
        </row>
        <row r="15">
          <cell r="AQ15" t="b">
            <v>1</v>
          </cell>
        </row>
        <row r="16">
          <cell r="AQ16" t="b">
            <v>1</v>
          </cell>
        </row>
        <row r="17">
          <cell r="AQ17" t="b">
            <v>1</v>
          </cell>
        </row>
        <row r="18">
          <cell r="AQ18" t="b">
            <v>0</v>
          </cell>
        </row>
        <row r="19">
          <cell r="AQ19" t="b">
            <v>0</v>
          </cell>
        </row>
        <row r="20">
          <cell r="AQ20" t="b">
            <v>0</v>
          </cell>
        </row>
        <row r="21">
          <cell r="AQ21" t="b">
            <v>0</v>
          </cell>
        </row>
        <row r="22">
          <cell r="AQ22" t="b">
            <v>0</v>
          </cell>
        </row>
        <row r="23">
          <cell r="AQ23" t="b">
            <v>0</v>
          </cell>
        </row>
        <row r="24">
          <cell r="AQ24" t="b">
            <v>0</v>
          </cell>
        </row>
        <row r="25">
          <cell r="AQ25" t="b">
            <v>0</v>
          </cell>
        </row>
        <row r="26">
          <cell r="AQ26" t="b">
            <v>0</v>
          </cell>
        </row>
        <row r="27">
          <cell r="AQ27" t="b">
            <v>0</v>
          </cell>
        </row>
        <row r="28">
          <cell r="AQ28" t="b">
            <v>0</v>
          </cell>
        </row>
        <row r="29">
          <cell r="AQ29" t="b">
            <v>0</v>
          </cell>
        </row>
        <row r="30">
          <cell r="AQ30" t="b">
            <v>0</v>
          </cell>
        </row>
        <row r="31">
          <cell r="AQ31" t="b">
            <v>0</v>
          </cell>
        </row>
        <row r="32">
          <cell r="AQ32" t="b">
            <v>0</v>
          </cell>
        </row>
        <row r="33">
          <cell r="AQ33" t="b">
            <v>0</v>
          </cell>
        </row>
        <row r="34">
          <cell r="AQ34" t="b">
            <v>0</v>
          </cell>
        </row>
        <row r="35">
          <cell r="AQ35" t="b">
            <v>0</v>
          </cell>
        </row>
        <row r="36">
          <cell r="AQ36" t="b">
            <v>0</v>
          </cell>
        </row>
        <row r="37">
          <cell r="AQ37" t="b">
            <v>0</v>
          </cell>
        </row>
        <row r="38">
          <cell r="AQ38" t="b">
            <v>0</v>
          </cell>
        </row>
        <row r="39">
          <cell r="AQ39" t="b">
            <v>0</v>
          </cell>
        </row>
        <row r="40">
          <cell r="AQ40" t="b">
            <v>0</v>
          </cell>
        </row>
        <row r="41">
          <cell r="AQ41" t="b">
            <v>0</v>
          </cell>
        </row>
        <row r="42">
          <cell r="AQ42" t="b">
            <v>0</v>
          </cell>
        </row>
        <row r="43">
          <cell r="AQ43" t="b">
            <v>0</v>
          </cell>
        </row>
        <row r="44">
          <cell r="AQ44" t="b">
            <v>0</v>
          </cell>
        </row>
        <row r="45">
          <cell r="AQ45" t="b">
            <v>0</v>
          </cell>
        </row>
        <row r="46">
          <cell r="AQ46" t="b">
            <v>0</v>
          </cell>
        </row>
        <row r="47">
          <cell r="AQ47" t="b">
            <v>0</v>
          </cell>
        </row>
        <row r="48">
          <cell r="AQ48" t="b">
            <v>0</v>
          </cell>
        </row>
        <row r="49">
          <cell r="AQ49" t="b">
            <v>0</v>
          </cell>
        </row>
        <row r="50">
          <cell r="AQ50" t="b">
            <v>0</v>
          </cell>
        </row>
        <row r="51">
          <cell r="AQ51" t="b">
            <v>0</v>
          </cell>
        </row>
        <row r="52">
          <cell r="AQ52" t="b">
            <v>0</v>
          </cell>
        </row>
        <row r="53">
          <cell r="AQ53" t="b">
            <v>0</v>
          </cell>
        </row>
        <row r="54">
          <cell r="AQ54" t="b">
            <v>0</v>
          </cell>
        </row>
        <row r="55">
          <cell r="AQ55" t="b">
            <v>0</v>
          </cell>
        </row>
        <row r="65">
          <cell r="AQ65" t="b">
            <v>0</v>
          </cell>
        </row>
        <row r="66">
          <cell r="AQ66" t="b">
            <v>0</v>
          </cell>
        </row>
      </sheetData>
      <sheetData sheetId="3" refreshError="1"/>
      <sheetData sheetId="4" refreshError="1"/>
      <sheetData sheetId="5">
        <row r="2">
          <cell r="A2" t="str">
            <v>ADMONT Jean Pierre</v>
          </cell>
          <cell r="B2">
            <v>141158</v>
          </cell>
          <cell r="C2" t="str">
            <v>ABMA</v>
          </cell>
          <cell r="F2" t="str">
            <v>Début de saison</v>
          </cell>
        </row>
        <row r="3">
          <cell r="A3" t="str">
            <v>ARGIS Mickael</v>
          </cell>
          <cell r="B3">
            <v>110992</v>
          </cell>
          <cell r="C3" t="str">
            <v>ABMA</v>
          </cell>
          <cell r="F3" t="str">
            <v>Après le T1</v>
          </cell>
        </row>
        <row r="4">
          <cell r="A4" t="str">
            <v>BAURECHE Louis</v>
          </cell>
          <cell r="B4">
            <v>137382</v>
          </cell>
          <cell r="C4" t="str">
            <v>ABASM</v>
          </cell>
          <cell r="F4" t="str">
            <v>Après le T2</v>
          </cell>
        </row>
        <row r="5">
          <cell r="A5" t="str">
            <v>BEAUCHER Alain</v>
          </cell>
          <cell r="B5">
            <v>144872</v>
          </cell>
          <cell r="C5" t="str">
            <v>LIVRY</v>
          </cell>
          <cell r="F5" t="str">
            <v>Après le T3</v>
          </cell>
        </row>
        <row r="6">
          <cell r="A6" t="str">
            <v>BENDAYAN Jacky</v>
          </cell>
          <cell r="B6">
            <v>156705</v>
          </cell>
          <cell r="C6" t="str">
            <v>ABMA</v>
          </cell>
        </row>
        <row r="7">
          <cell r="A7" t="str">
            <v>BOISSET Jean Pierre</v>
          </cell>
          <cell r="B7">
            <v>155821</v>
          </cell>
          <cell r="C7" t="str">
            <v>ABASM</v>
          </cell>
        </row>
        <row r="8">
          <cell r="A8" t="str">
            <v>CHAMPY Philippe</v>
          </cell>
          <cell r="B8">
            <v>12774</v>
          </cell>
          <cell r="C8" t="str">
            <v>ABASM</v>
          </cell>
        </row>
        <row r="9">
          <cell r="A9" t="str">
            <v>COKAL Recep</v>
          </cell>
          <cell r="B9">
            <v>157233</v>
          </cell>
          <cell r="C9" t="str">
            <v>ABASM</v>
          </cell>
        </row>
        <row r="10">
          <cell r="A10" t="str">
            <v>COURATIN Jean Daniel</v>
          </cell>
          <cell r="B10">
            <v>155169</v>
          </cell>
          <cell r="C10" t="str">
            <v>ABMA</v>
          </cell>
        </row>
        <row r="11">
          <cell r="A11" t="str">
            <v>DAIRE Eric</v>
          </cell>
          <cell r="B11">
            <v>12883</v>
          </cell>
          <cell r="C11" t="str">
            <v>ABASM</v>
          </cell>
        </row>
        <row r="12">
          <cell r="A12" t="str">
            <v>DECLUNDER Magali</v>
          </cell>
          <cell r="B12">
            <v>16878</v>
          </cell>
          <cell r="C12" t="str">
            <v>ABASM</v>
          </cell>
        </row>
        <row r="13">
          <cell r="A13" t="str">
            <v>DELALANDE Chrisian</v>
          </cell>
          <cell r="B13">
            <v>129824</v>
          </cell>
          <cell r="C13" t="str">
            <v>LIVRY</v>
          </cell>
        </row>
        <row r="14">
          <cell r="A14" t="str">
            <v>DELALANDE Guy</v>
          </cell>
          <cell r="B14">
            <v>144281</v>
          </cell>
          <cell r="C14" t="str">
            <v>ABMA</v>
          </cell>
        </row>
        <row r="15">
          <cell r="A15" t="str">
            <v>DELAPLACE Emmanuel</v>
          </cell>
          <cell r="B15">
            <v>143224</v>
          </cell>
          <cell r="C15" t="str">
            <v>LIVRY</v>
          </cell>
        </row>
        <row r="16">
          <cell r="A16" t="str">
            <v>DI GIOIA Serge</v>
          </cell>
          <cell r="B16">
            <v>103127</v>
          </cell>
          <cell r="C16" t="str">
            <v>ABASM</v>
          </cell>
        </row>
        <row r="17">
          <cell r="A17" t="str">
            <v>DIAZ Vincent</v>
          </cell>
          <cell r="B17">
            <v>147797</v>
          </cell>
          <cell r="C17" t="str">
            <v>ABMA</v>
          </cell>
        </row>
        <row r="18">
          <cell r="A18" t="str">
            <v>DJIAN Didier</v>
          </cell>
          <cell r="B18">
            <v>12998</v>
          </cell>
          <cell r="C18" t="str">
            <v>LA COMETE</v>
          </cell>
        </row>
        <row r="19">
          <cell r="A19" t="str">
            <v>DOUSSOT Pierre</v>
          </cell>
          <cell r="B19">
            <v>13010</v>
          </cell>
          <cell r="C19" t="str">
            <v>ABASM</v>
          </cell>
        </row>
        <row r="20">
          <cell r="A20" t="str">
            <v>DUMONT Christine</v>
          </cell>
          <cell r="B20">
            <v>165469</v>
          </cell>
          <cell r="C20" t="str">
            <v>LIVRY</v>
          </cell>
        </row>
        <row r="21">
          <cell r="A21" t="str">
            <v>DUPRE Bernard</v>
          </cell>
          <cell r="B21">
            <v>150539</v>
          </cell>
          <cell r="C21" t="str">
            <v>LA COMETE</v>
          </cell>
        </row>
        <row r="22">
          <cell r="A22" t="str">
            <v>DUVAL Gérard</v>
          </cell>
          <cell r="B22">
            <v>134792</v>
          </cell>
          <cell r="C22" t="str">
            <v>LIVRY</v>
          </cell>
        </row>
        <row r="23">
          <cell r="A23" t="str">
            <v>FAVERO Alain</v>
          </cell>
          <cell r="B23">
            <v>113683</v>
          </cell>
          <cell r="C23" t="str">
            <v>LIVRY</v>
          </cell>
        </row>
        <row r="24">
          <cell r="A24" t="str">
            <v>FAVIEN Christian</v>
          </cell>
          <cell r="B24">
            <v>151437</v>
          </cell>
          <cell r="C24" t="str">
            <v>LIVRY</v>
          </cell>
        </row>
        <row r="25">
          <cell r="A25" t="str">
            <v>FERNANDEZ ALVES Francisco</v>
          </cell>
          <cell r="B25">
            <v>156543</v>
          </cell>
          <cell r="C25" t="str">
            <v>ABMA</v>
          </cell>
        </row>
        <row r="26">
          <cell r="A26" t="str">
            <v>FERRARA Jean Pierre</v>
          </cell>
          <cell r="B26">
            <v>13114</v>
          </cell>
          <cell r="C26" t="str">
            <v>ABMA</v>
          </cell>
        </row>
        <row r="27">
          <cell r="A27" t="str">
            <v>FONTAINE Jean</v>
          </cell>
          <cell r="B27">
            <v>126909</v>
          </cell>
          <cell r="C27" t="str">
            <v>ABMA</v>
          </cell>
        </row>
        <row r="28">
          <cell r="A28" t="str">
            <v>GAYRAUD Françoise</v>
          </cell>
          <cell r="B28">
            <v>143227</v>
          </cell>
          <cell r="C28" t="str">
            <v>L HAY les ROSES</v>
          </cell>
        </row>
        <row r="29">
          <cell r="A29" t="str">
            <v>GELLER Marc</v>
          </cell>
          <cell r="B29">
            <v>125925</v>
          </cell>
          <cell r="C29" t="str">
            <v>ABMA</v>
          </cell>
        </row>
        <row r="30">
          <cell r="A30" t="str">
            <v>GERNEZ Jean Philippe</v>
          </cell>
          <cell r="B30">
            <v>167213</v>
          </cell>
          <cell r="C30" t="str">
            <v>ABMA</v>
          </cell>
        </row>
        <row r="31">
          <cell r="A31" t="str">
            <v>GILLOT Olivier</v>
          </cell>
          <cell r="B31">
            <v>145606</v>
          </cell>
          <cell r="C31" t="str">
            <v>ABMA</v>
          </cell>
        </row>
        <row r="32">
          <cell r="A32" t="str">
            <v>GOUVEIA Victor</v>
          </cell>
          <cell r="B32">
            <v>150497</v>
          </cell>
          <cell r="C32" t="str">
            <v>LIVRY</v>
          </cell>
        </row>
        <row r="33">
          <cell r="A33" t="str">
            <v>GUERIN Jacky</v>
          </cell>
          <cell r="B33">
            <v>108081</v>
          </cell>
          <cell r="C33" t="str">
            <v>ABASM</v>
          </cell>
        </row>
        <row r="34">
          <cell r="A34" t="str">
            <v>GUILLOTIN Gilles</v>
          </cell>
          <cell r="B34">
            <v>13317</v>
          </cell>
          <cell r="C34" t="str">
            <v>ABMA</v>
          </cell>
        </row>
        <row r="35">
          <cell r="A35" t="str">
            <v>GUREWAN Suresh</v>
          </cell>
          <cell r="B35">
            <v>13325</v>
          </cell>
          <cell r="C35" t="str">
            <v>ABMA</v>
          </cell>
        </row>
        <row r="36">
          <cell r="A36" t="str">
            <v>HELLAL Denis</v>
          </cell>
          <cell r="B36">
            <v>120639</v>
          </cell>
          <cell r="C36" t="str">
            <v>ABASM</v>
          </cell>
        </row>
        <row r="37">
          <cell r="A37" t="str">
            <v>HENRIQUET Marc</v>
          </cell>
          <cell r="B37">
            <v>163976</v>
          </cell>
          <cell r="C37" t="str">
            <v>ABASM</v>
          </cell>
        </row>
        <row r="38">
          <cell r="A38" t="str">
            <v>IVANOVIC Spomanko</v>
          </cell>
          <cell r="B38">
            <v>163919</v>
          </cell>
          <cell r="C38" t="str">
            <v>ABASM</v>
          </cell>
        </row>
        <row r="39">
          <cell r="A39" t="str">
            <v>JARRETY DIDIER</v>
          </cell>
          <cell r="B39">
            <v>13399</v>
          </cell>
          <cell r="C39" t="str">
            <v>LIVRY</v>
          </cell>
        </row>
        <row r="40">
          <cell r="A40" t="str">
            <v>JARRIER Christian</v>
          </cell>
          <cell r="B40">
            <v>152265</v>
          </cell>
          <cell r="C40" t="str">
            <v>ABMA</v>
          </cell>
        </row>
        <row r="41">
          <cell r="A41" t="str">
            <v>KELLNER Pierre</v>
          </cell>
          <cell r="B41">
            <v>129520</v>
          </cell>
          <cell r="C41" t="str">
            <v>ABMA</v>
          </cell>
        </row>
        <row r="42">
          <cell r="A42" t="str">
            <v>KEREBEL Eric</v>
          </cell>
          <cell r="B42">
            <v>13428</v>
          </cell>
          <cell r="C42" t="str">
            <v>ABASM</v>
          </cell>
        </row>
        <row r="43">
          <cell r="A43" t="str">
            <v>KERIZAC Franck</v>
          </cell>
          <cell r="B43">
            <v>103463</v>
          </cell>
          <cell r="C43" t="str">
            <v>ABMA</v>
          </cell>
        </row>
        <row r="44">
          <cell r="A44" t="str">
            <v>L HERONDE Michel</v>
          </cell>
          <cell r="B44">
            <v>132888</v>
          </cell>
          <cell r="C44" t="str">
            <v>ABMA</v>
          </cell>
        </row>
        <row r="45">
          <cell r="A45" t="str">
            <v>LABOUREAU Véronique</v>
          </cell>
          <cell r="B45">
            <v>136220</v>
          </cell>
          <cell r="C45" t="str">
            <v>ABMA</v>
          </cell>
        </row>
        <row r="46">
          <cell r="A46" t="str">
            <v>LAPERTO Michel</v>
          </cell>
          <cell r="B46">
            <v>134791</v>
          </cell>
          <cell r="C46" t="str">
            <v>LIVRY</v>
          </cell>
        </row>
        <row r="47">
          <cell r="A47" t="str">
            <v>LE GAC Philippe</v>
          </cell>
          <cell r="B47">
            <v>13542</v>
          </cell>
          <cell r="C47" t="str">
            <v>LA COMETE</v>
          </cell>
        </row>
        <row r="48">
          <cell r="A48" t="str">
            <v>Le Huan CUA Tran</v>
          </cell>
          <cell r="B48">
            <v>118031</v>
          </cell>
          <cell r="C48" t="str">
            <v>ABMA</v>
          </cell>
        </row>
        <row r="49">
          <cell r="A49" t="str">
            <v>LECLERC Michel</v>
          </cell>
          <cell r="B49">
            <v>13526</v>
          </cell>
          <cell r="C49" t="str">
            <v>ABASM</v>
          </cell>
        </row>
        <row r="50">
          <cell r="A50" t="str">
            <v>LEFEBVRE Frederic</v>
          </cell>
          <cell r="B50">
            <v>146996</v>
          </cell>
          <cell r="C50" t="str">
            <v>ABASM</v>
          </cell>
        </row>
        <row r="51">
          <cell r="A51" t="str">
            <v>LEMOINE David</v>
          </cell>
          <cell r="B51">
            <v>163975</v>
          </cell>
          <cell r="C51" t="str">
            <v>ABASM</v>
          </cell>
        </row>
        <row r="52">
          <cell r="A52" t="str">
            <v>LEMONIER Thierry</v>
          </cell>
          <cell r="B52">
            <v>154179</v>
          </cell>
          <cell r="C52" t="str">
            <v>ABMA</v>
          </cell>
        </row>
        <row r="53">
          <cell r="A53" t="str">
            <v>LOURDOU Gérard</v>
          </cell>
          <cell r="B53">
            <v>13618</v>
          </cell>
          <cell r="C53" t="str">
            <v>LIVRY</v>
          </cell>
        </row>
        <row r="54">
          <cell r="A54" t="str">
            <v>LUCAS Philippe</v>
          </cell>
          <cell r="B54">
            <v>119631</v>
          </cell>
          <cell r="C54" t="str">
            <v>ABASM</v>
          </cell>
        </row>
        <row r="55">
          <cell r="A55" t="str">
            <v>MA PHUOC Bich</v>
          </cell>
          <cell r="B55">
            <v>148333</v>
          </cell>
          <cell r="C55" t="str">
            <v>ABASM</v>
          </cell>
        </row>
        <row r="56">
          <cell r="A56" t="str">
            <v>MALAHIEUDE Claude</v>
          </cell>
          <cell r="B56">
            <v>110995</v>
          </cell>
          <cell r="C56" t="str">
            <v>ABMA</v>
          </cell>
        </row>
        <row r="57">
          <cell r="A57" t="str">
            <v>MALASSIGNE Elfège</v>
          </cell>
          <cell r="B57">
            <v>147796</v>
          </cell>
          <cell r="C57" t="str">
            <v>ABASM</v>
          </cell>
        </row>
        <row r="58">
          <cell r="A58" t="str">
            <v>MANCY Pierre</v>
          </cell>
          <cell r="B58">
            <v>143826</v>
          </cell>
          <cell r="C58" t="str">
            <v>ABMA</v>
          </cell>
        </row>
        <row r="59">
          <cell r="A59" t="str">
            <v>MARIGNIER Daniel</v>
          </cell>
          <cell r="B59">
            <v>103162</v>
          </cell>
          <cell r="C59" t="str">
            <v>ABMA</v>
          </cell>
        </row>
        <row r="60">
          <cell r="A60" t="str">
            <v>MENDEL Gilles</v>
          </cell>
          <cell r="B60">
            <v>169536</v>
          </cell>
          <cell r="C60" t="str">
            <v>ABMA</v>
          </cell>
        </row>
        <row r="61">
          <cell r="A61" t="str">
            <v>MOLET Claude</v>
          </cell>
          <cell r="B61">
            <v>13758</v>
          </cell>
          <cell r="C61" t="str">
            <v>ABASM</v>
          </cell>
        </row>
        <row r="62">
          <cell r="A62" t="str">
            <v>NGUYEN Antoine</v>
          </cell>
          <cell r="B62">
            <v>132895</v>
          </cell>
          <cell r="C62" t="str">
            <v>ABMA</v>
          </cell>
        </row>
        <row r="63">
          <cell r="A63" t="str">
            <v>PALLOT Dominique</v>
          </cell>
          <cell r="B63">
            <v>136957</v>
          </cell>
          <cell r="C63" t="str">
            <v>LIVRY</v>
          </cell>
        </row>
        <row r="64">
          <cell r="A64" t="str">
            <v>PEYROLE Philippe</v>
          </cell>
          <cell r="B64">
            <v>13922</v>
          </cell>
          <cell r="C64" t="str">
            <v>LIVRY</v>
          </cell>
        </row>
        <row r="65">
          <cell r="A65" t="str">
            <v>PIBOURDIN Eric</v>
          </cell>
          <cell r="B65">
            <v>157535</v>
          </cell>
          <cell r="C65" t="str">
            <v>ABMA</v>
          </cell>
        </row>
        <row r="66">
          <cell r="A66" t="str">
            <v>PICHON Thierry</v>
          </cell>
          <cell r="B66">
            <v>13933</v>
          </cell>
          <cell r="C66" t="str">
            <v>ABMA</v>
          </cell>
        </row>
        <row r="67">
          <cell r="A67" t="str">
            <v>PIVONET Francis</v>
          </cell>
          <cell r="B67">
            <v>154522</v>
          </cell>
          <cell r="C67" t="str">
            <v>ABASM</v>
          </cell>
        </row>
        <row r="68">
          <cell r="A68" t="str">
            <v>PONCE Frédéric</v>
          </cell>
          <cell r="B68">
            <v>154178</v>
          </cell>
          <cell r="C68" t="str">
            <v>ABMA</v>
          </cell>
        </row>
        <row r="69">
          <cell r="A69" t="str">
            <v>RIEGEL Serge</v>
          </cell>
          <cell r="B69" t="str">
            <v>10178M</v>
          </cell>
          <cell r="C69" t="str">
            <v>ABASM</v>
          </cell>
        </row>
        <row r="70">
          <cell r="A70" t="str">
            <v>ROODRIGUEZ Julien</v>
          </cell>
          <cell r="B70">
            <v>14081</v>
          </cell>
          <cell r="C70" t="str">
            <v>ABMA</v>
          </cell>
        </row>
        <row r="71">
          <cell r="A71" t="str">
            <v>SAGET Xavier</v>
          </cell>
          <cell r="B71">
            <v>159467</v>
          </cell>
          <cell r="C71" t="str">
            <v>ABASM</v>
          </cell>
        </row>
        <row r="72">
          <cell r="A72" t="str">
            <v>SIMON Claude</v>
          </cell>
          <cell r="B72">
            <v>137385</v>
          </cell>
          <cell r="C72" t="str">
            <v>ABASM</v>
          </cell>
        </row>
        <row r="73">
          <cell r="A73" t="str">
            <v>SULEM Paul</v>
          </cell>
          <cell r="B73">
            <v>124951</v>
          </cell>
          <cell r="C73" t="str">
            <v>ABASM</v>
          </cell>
        </row>
        <row r="74">
          <cell r="A74" t="str">
            <v>TENREIRO Aristide</v>
          </cell>
          <cell r="B74">
            <v>14225</v>
          </cell>
          <cell r="C74" t="str">
            <v>LIVRY</v>
          </cell>
        </row>
        <row r="75">
          <cell r="A75" t="str">
            <v>THIERRY Jean Michel</v>
          </cell>
          <cell r="B75">
            <v>14238</v>
          </cell>
          <cell r="C75" t="str">
            <v>ABMA</v>
          </cell>
        </row>
        <row r="76">
          <cell r="A76" t="str">
            <v>VALEUR Baptiste</v>
          </cell>
          <cell r="B76">
            <v>171069</v>
          </cell>
          <cell r="C76" t="str">
            <v>LA COMETE</v>
          </cell>
        </row>
        <row r="77">
          <cell r="A77" t="str">
            <v>VASSEUR Philippe</v>
          </cell>
          <cell r="B77">
            <v>150382</v>
          </cell>
          <cell r="C77" t="str">
            <v>ABMA</v>
          </cell>
        </row>
        <row r="78">
          <cell r="A78" t="str">
            <v>WEILL Denis</v>
          </cell>
          <cell r="B78">
            <v>168882</v>
          </cell>
          <cell r="C78" t="str">
            <v>ABASM</v>
          </cell>
        </row>
        <row r="79">
          <cell r="A79" t="str">
            <v>ZINETTI Jean Marc</v>
          </cell>
          <cell r="B79">
            <v>154638</v>
          </cell>
          <cell r="C79" t="str">
            <v>ABMA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h "/>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libreR4"/>
      <sheetName val="libreR3"/>
      <sheetName val="RankLR3R4"/>
      <sheetName val="libreR2"/>
      <sheetName val="RankLR2"/>
      <sheetName val="libreR1"/>
      <sheetName val="libreN3"/>
      <sheetName val="RankLR1N3"/>
      <sheetName val="bandeR2"/>
      <sheetName val="bandeR1"/>
      <sheetName val="RankBR2R1"/>
      <sheetName val="bandeN3"/>
      <sheetName val="RankBN3"/>
      <sheetName val="cadreR1"/>
      <sheetName val="cadreN3"/>
      <sheetName val="RankCR1N3"/>
      <sheetName val="3bandesR2"/>
      <sheetName val="3bandesR1"/>
      <sheetName val="3bandesN3"/>
      <sheetName val="Rank3BR2R1N3"/>
      <sheetName val="DONNEES"/>
      <sheetName val="ConvocationTyp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F1" t="str">
            <v>CLUBS</v>
          </cell>
        </row>
      </sheetData>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A RENSEIGNER"/>
      <sheetName val="POULE DE 3 "/>
      <sheetName val="RESULTATS  POULE DE  3"/>
      <sheetName val="POULE DE 2"/>
      <sheetName val="RESULTATS POULE DE 2"/>
      <sheetName val="categories"/>
      <sheetName val="BD_JOUEURS_CLUB_CATEGORIES"/>
      <sheetName val="resultats pour ranking"/>
    </sheetNames>
    <sheetDataSet>
      <sheetData sheetId="0" refreshError="1"/>
      <sheetData sheetId="1">
        <row r="11">
          <cell r="C11">
            <v>44513</v>
          </cell>
        </row>
        <row r="12">
          <cell r="C12" t="str">
            <v>ABMA</v>
          </cell>
        </row>
        <row r="14">
          <cell r="C14">
            <v>1</v>
          </cell>
        </row>
        <row r="15">
          <cell r="C15">
            <v>2</v>
          </cell>
        </row>
        <row r="16">
          <cell r="C16" t="str">
            <v>3 BANDES</v>
          </cell>
        </row>
        <row r="17">
          <cell r="C17" t="str">
            <v>R1</v>
          </cell>
        </row>
        <row r="28">
          <cell r="B28" t="str">
            <v>COKAL Recep</v>
          </cell>
          <cell r="C28" t="str">
            <v>R1</v>
          </cell>
          <cell r="D28" t="str">
            <v>ABASM</v>
          </cell>
        </row>
        <row r="29">
          <cell r="B29" t="str">
            <v>MALAHIEUDE Claude</v>
          </cell>
          <cell r="C29" t="str">
            <v>R1</v>
          </cell>
          <cell r="D29" t="str">
            <v>ABMA</v>
          </cell>
        </row>
        <row r="30">
          <cell r="B30" t="str">
            <v>MENDEL Gilles</v>
          </cell>
          <cell r="C30" t="str">
            <v>R1</v>
          </cell>
          <cell r="D30" t="str">
            <v>ABMA</v>
          </cell>
        </row>
        <row r="183">
          <cell r="B183" t="str">
            <v>LIBRE</v>
          </cell>
          <cell r="C183">
            <v>1</v>
          </cell>
        </row>
        <row r="184">
          <cell r="B184" t="str">
            <v>BANDE</v>
          </cell>
          <cell r="C184">
            <v>2</v>
          </cell>
        </row>
        <row r="185">
          <cell r="B185" t="str">
            <v>3 BANDES</v>
          </cell>
          <cell r="C185">
            <v>3</v>
          </cell>
        </row>
        <row r="186">
          <cell r="B186" t="str">
            <v>CADRE</v>
          </cell>
          <cell r="C186">
            <v>4</v>
          </cell>
        </row>
      </sheetData>
      <sheetData sheetId="2">
        <row r="27">
          <cell r="R27">
            <v>30</v>
          </cell>
          <cell r="S27">
            <v>77</v>
          </cell>
          <cell r="T27">
            <v>0.38961038961038963</v>
          </cell>
          <cell r="U27">
            <v>0.44117647058823528</v>
          </cell>
          <cell r="V27">
            <v>2</v>
          </cell>
          <cell r="W27">
            <v>4</v>
          </cell>
          <cell r="Y27">
            <v>1</v>
          </cell>
          <cell r="Z27">
            <v>8</v>
          </cell>
          <cell r="AG27">
            <v>3</v>
          </cell>
          <cell r="AH27">
            <v>11</v>
          </cell>
        </row>
        <row r="28">
          <cell r="E28">
            <v>13</v>
          </cell>
          <cell r="F28">
            <v>50</v>
          </cell>
          <cell r="G28">
            <v>3</v>
          </cell>
          <cell r="I28">
            <v>0.26</v>
          </cell>
          <cell r="J28">
            <v>2</v>
          </cell>
          <cell r="R28">
            <v>24</v>
          </cell>
          <cell r="S28">
            <v>84</v>
          </cell>
          <cell r="T28">
            <v>0.2857142857142857</v>
          </cell>
          <cell r="U28">
            <v>0.26</v>
          </cell>
          <cell r="V28">
            <v>3</v>
          </cell>
          <cell r="W28">
            <v>2</v>
          </cell>
          <cell r="Y28">
            <v>2</v>
          </cell>
          <cell r="Z28">
            <v>5</v>
          </cell>
          <cell r="AG28">
            <v>1</v>
          </cell>
          <cell r="AH28">
            <v>6</v>
          </cell>
        </row>
        <row r="29">
          <cell r="E29">
            <v>10</v>
          </cell>
          <cell r="F29">
            <v>50</v>
          </cell>
          <cell r="G29">
            <v>3</v>
          </cell>
          <cell r="I29">
            <v>0.2</v>
          </cell>
          <cell r="J29">
            <v>0</v>
          </cell>
          <cell r="R29">
            <v>22</v>
          </cell>
          <cell r="S29">
            <v>93</v>
          </cell>
          <cell r="T29">
            <v>0.23655913978494625</v>
          </cell>
          <cell r="U29">
            <v>0</v>
          </cell>
          <cell r="V29">
            <v>4</v>
          </cell>
          <cell r="W29">
            <v>0</v>
          </cell>
          <cell r="Y29">
            <v>3</v>
          </cell>
          <cell r="Z29">
            <v>3</v>
          </cell>
          <cell r="AG29">
            <v>0</v>
          </cell>
          <cell r="AH29">
            <v>3</v>
          </cell>
        </row>
        <row r="36">
          <cell r="E36">
            <v>15</v>
          </cell>
          <cell r="F36">
            <v>34</v>
          </cell>
          <cell r="G36">
            <v>2</v>
          </cell>
          <cell r="I36">
            <v>0.44117647058823528</v>
          </cell>
          <cell r="J36">
            <v>2</v>
          </cell>
        </row>
        <row r="37">
          <cell r="E37">
            <v>11</v>
          </cell>
          <cell r="F37">
            <v>34</v>
          </cell>
          <cell r="G37">
            <v>2</v>
          </cell>
          <cell r="I37">
            <v>0.3235294117647059</v>
          </cell>
          <cell r="J37">
            <v>0</v>
          </cell>
        </row>
        <row r="44">
          <cell r="E44">
            <v>15</v>
          </cell>
          <cell r="F44">
            <v>43</v>
          </cell>
          <cell r="G44">
            <v>2</v>
          </cell>
          <cell r="I44">
            <v>0.34883720930232559</v>
          </cell>
          <cell r="J44">
            <v>2</v>
          </cell>
        </row>
        <row r="46">
          <cell r="E46">
            <v>12</v>
          </cell>
          <cell r="F46">
            <v>43</v>
          </cell>
          <cell r="G46">
            <v>4</v>
          </cell>
          <cell r="I46">
            <v>0.27906976744186046</v>
          </cell>
          <cell r="J46">
            <v>0</v>
          </cell>
        </row>
        <row r="236">
          <cell r="AC236" t="str">
            <v>N3</v>
          </cell>
          <cell r="AD236">
            <v>5</v>
          </cell>
        </row>
        <row r="237">
          <cell r="AC237" t="str">
            <v>R1</v>
          </cell>
          <cell r="AD237">
            <v>4</v>
          </cell>
        </row>
        <row r="238">
          <cell r="AC238" t="str">
            <v>R2</v>
          </cell>
          <cell r="AD238">
            <v>3</v>
          </cell>
        </row>
        <row r="239">
          <cell r="AC239" t="str">
            <v>R3</v>
          </cell>
          <cell r="AD239">
            <v>2</v>
          </cell>
        </row>
        <row r="240">
          <cell r="AC240" t="str">
            <v>R4</v>
          </cell>
          <cell r="AD240">
            <v>1</v>
          </cell>
        </row>
      </sheetData>
      <sheetData sheetId="3"/>
      <sheetData sheetId="4" refreshError="1"/>
      <sheetData sheetId="5" refreshError="1"/>
      <sheetData sheetId="6">
        <row r="4">
          <cell r="A4" t="str">
            <v>distance</v>
          </cell>
          <cell r="B4" t="str">
            <v>jeux</v>
          </cell>
          <cell r="C4" t="str">
            <v>TABLEAU DES DISTANCES LIBRE</v>
          </cell>
          <cell r="D4" t="str">
            <v>pt</v>
          </cell>
          <cell r="E4" t="str">
            <v>f</v>
          </cell>
          <cell r="G4" t="str">
            <v>moyenne</v>
          </cell>
          <cell r="H4" t="str">
            <v>jeux</v>
          </cell>
          <cell r="I4" t="str">
            <v xml:space="preserve">MOYENNE DES CATEGORIES LIBRE </v>
          </cell>
          <cell r="J4" t="str">
            <v>mini</v>
          </cell>
          <cell r="K4" t="str">
            <v>maxi</v>
          </cell>
        </row>
        <row r="5">
          <cell r="A5" t="str">
            <v>3 BANDESN3</v>
          </cell>
          <cell r="B5" t="str">
            <v>3 BANDES</v>
          </cell>
          <cell r="C5" t="str">
            <v>N3</v>
          </cell>
          <cell r="D5">
            <v>25</v>
          </cell>
          <cell r="E5" t="str">
            <v>60 REP</v>
          </cell>
          <cell r="G5" t="str">
            <v>3 BANDESN3</v>
          </cell>
          <cell r="H5" t="str">
            <v>3 BANDES</v>
          </cell>
          <cell r="I5" t="str">
            <v>N3</v>
          </cell>
          <cell r="J5">
            <v>0.36</v>
          </cell>
          <cell r="K5">
            <v>0.52299989999999996</v>
          </cell>
        </row>
        <row r="6">
          <cell r="A6" t="str">
            <v>3 BANDESR1</v>
          </cell>
          <cell r="B6" t="str">
            <v>3 BANDES</v>
          </cell>
          <cell r="C6" t="str">
            <v>R1</v>
          </cell>
          <cell r="D6">
            <v>20</v>
          </cell>
          <cell r="E6" t="str">
            <v>60 REP</v>
          </cell>
          <cell r="G6" t="str">
            <v>3 BANDESR1</v>
          </cell>
          <cell r="H6" t="str">
            <v>3 BANDES</v>
          </cell>
          <cell r="I6" t="str">
            <v>R1</v>
          </cell>
          <cell r="J6">
            <v>0.25</v>
          </cell>
          <cell r="K6">
            <v>0.35999989999999998</v>
          </cell>
        </row>
        <row r="7">
          <cell r="A7" t="str">
            <v>3 BANDESR2</v>
          </cell>
          <cell r="B7" t="str">
            <v>3 BANDES</v>
          </cell>
          <cell r="C7" t="str">
            <v>R2</v>
          </cell>
          <cell r="D7">
            <v>15</v>
          </cell>
          <cell r="E7" t="str">
            <v>60 REP</v>
          </cell>
          <cell r="G7" t="str">
            <v>3 BANDESR2</v>
          </cell>
          <cell r="H7" t="str">
            <v>3 BANDES</v>
          </cell>
          <cell r="I7" t="str">
            <v>R2</v>
          </cell>
          <cell r="J7">
            <v>0</v>
          </cell>
          <cell r="K7">
            <v>0.249999</v>
          </cell>
        </row>
        <row r="8">
          <cell r="A8" t="str">
            <v>3 BANDESR3</v>
          </cell>
          <cell r="B8" t="str">
            <v>3 BANDES</v>
          </cell>
          <cell r="C8" t="str">
            <v>R3</v>
          </cell>
          <cell r="D8" t="str">
            <v>-</v>
          </cell>
          <cell r="E8" t="str">
            <v>-</v>
          </cell>
          <cell r="G8" t="str">
            <v>3 BANDESR3</v>
          </cell>
          <cell r="H8" t="str">
            <v>3 BANDES</v>
          </cell>
          <cell r="I8" t="str">
            <v>R3</v>
          </cell>
          <cell r="J8" t="str">
            <v>-</v>
          </cell>
          <cell r="K8" t="str">
            <v>-</v>
          </cell>
        </row>
        <row r="9">
          <cell r="A9" t="str">
            <v>3 BANDESR4</v>
          </cell>
          <cell r="B9" t="str">
            <v>3 BANDES</v>
          </cell>
          <cell r="C9" t="str">
            <v>R4</v>
          </cell>
          <cell r="D9" t="str">
            <v>-</v>
          </cell>
          <cell r="E9" t="str">
            <v>-</v>
          </cell>
          <cell r="G9" t="str">
            <v>3 BANDESR4</v>
          </cell>
          <cell r="H9" t="str">
            <v>3 BANDES</v>
          </cell>
          <cell r="I9" t="str">
            <v>R4</v>
          </cell>
          <cell r="J9" t="str">
            <v>-</v>
          </cell>
          <cell r="K9" t="str">
            <v>-</v>
          </cell>
        </row>
        <row r="10">
          <cell r="A10" t="str">
            <v>BANDEN3</v>
          </cell>
          <cell r="B10" t="str">
            <v>BANDE</v>
          </cell>
          <cell r="C10" t="str">
            <v>N3</v>
          </cell>
          <cell r="D10">
            <v>80</v>
          </cell>
          <cell r="G10" t="str">
            <v>BANDEN3</v>
          </cell>
          <cell r="H10" t="str">
            <v>BANDE</v>
          </cell>
          <cell r="I10" t="str">
            <v>N3</v>
          </cell>
          <cell r="J10">
            <v>1.75</v>
          </cell>
          <cell r="K10">
            <v>2.5799998999999998</v>
          </cell>
        </row>
        <row r="11">
          <cell r="A11" t="str">
            <v>BANDER1</v>
          </cell>
          <cell r="B11" t="str">
            <v>BANDE</v>
          </cell>
          <cell r="C11" t="str">
            <v>R1</v>
          </cell>
          <cell r="D11">
            <v>60</v>
          </cell>
          <cell r="G11" t="str">
            <v>BANDER1</v>
          </cell>
          <cell r="H11" t="str">
            <v>BANDE</v>
          </cell>
          <cell r="I11" t="str">
            <v>R1</v>
          </cell>
          <cell r="J11">
            <v>1</v>
          </cell>
          <cell r="K11">
            <v>1.7499998999999999</v>
          </cell>
        </row>
        <row r="12">
          <cell r="A12" t="str">
            <v>BANDER2</v>
          </cell>
          <cell r="B12" t="str">
            <v>BANDE</v>
          </cell>
          <cell r="C12" t="str">
            <v>R2</v>
          </cell>
          <cell r="D12">
            <v>40</v>
          </cell>
          <cell r="G12" t="str">
            <v>BANDER2</v>
          </cell>
          <cell r="H12" t="str">
            <v>BANDE</v>
          </cell>
          <cell r="I12" t="str">
            <v>R2</v>
          </cell>
          <cell r="J12">
            <v>0</v>
          </cell>
          <cell r="K12">
            <v>0.99999990000000005</v>
          </cell>
        </row>
        <row r="13">
          <cell r="A13" t="str">
            <v>BANDER3</v>
          </cell>
          <cell r="B13" t="str">
            <v>BANDE</v>
          </cell>
          <cell r="C13" t="str">
            <v>R3</v>
          </cell>
          <cell r="D13" t="str">
            <v>-</v>
          </cell>
          <cell r="E13" t="str">
            <v>-</v>
          </cell>
          <cell r="G13" t="str">
            <v>BANDER3</v>
          </cell>
          <cell r="H13" t="str">
            <v>BANDE</v>
          </cell>
          <cell r="I13" t="str">
            <v>R3</v>
          </cell>
          <cell r="J13" t="str">
            <v>-</v>
          </cell>
          <cell r="K13" t="str">
            <v>-</v>
          </cell>
        </row>
        <row r="14">
          <cell r="A14" t="str">
            <v>BANDER4</v>
          </cell>
          <cell r="B14" t="str">
            <v>BANDE</v>
          </cell>
          <cell r="C14" t="str">
            <v>R4</v>
          </cell>
          <cell r="D14" t="str">
            <v>-</v>
          </cell>
          <cell r="E14" t="str">
            <v>-</v>
          </cell>
          <cell r="G14" t="str">
            <v>BANDER4</v>
          </cell>
          <cell r="H14" t="str">
            <v>BANDE</v>
          </cell>
          <cell r="I14" t="str">
            <v>R4</v>
          </cell>
          <cell r="J14" t="str">
            <v>-</v>
          </cell>
          <cell r="K14" t="str">
            <v>-</v>
          </cell>
        </row>
        <row r="15">
          <cell r="A15" t="str">
            <v>CADREN3</v>
          </cell>
          <cell r="B15" t="str">
            <v>CADRE</v>
          </cell>
          <cell r="C15" t="str">
            <v>N3</v>
          </cell>
          <cell r="D15">
            <v>120</v>
          </cell>
          <cell r="E15" t="str">
            <v>42/2</v>
          </cell>
          <cell r="G15" t="str">
            <v>CADREN3</v>
          </cell>
          <cell r="H15" t="str">
            <v>CADRE</v>
          </cell>
          <cell r="I15" t="str">
            <v>N3</v>
          </cell>
          <cell r="J15">
            <v>3.5</v>
          </cell>
          <cell r="K15">
            <v>6.2499998999999997</v>
          </cell>
        </row>
        <row r="16">
          <cell r="A16" t="str">
            <v>CADRER1</v>
          </cell>
          <cell r="B16" t="str">
            <v>CADRE</v>
          </cell>
          <cell r="C16" t="str">
            <v>R1</v>
          </cell>
          <cell r="D16">
            <v>80</v>
          </cell>
          <cell r="E16" t="str">
            <v>42/2</v>
          </cell>
          <cell r="G16" t="str">
            <v>CADRER1</v>
          </cell>
          <cell r="H16" t="str">
            <v>CADRE</v>
          </cell>
          <cell r="I16" t="str">
            <v>R1</v>
          </cell>
          <cell r="J16">
            <v>0</v>
          </cell>
          <cell r="K16">
            <v>3.4999999989999999</v>
          </cell>
        </row>
        <row r="17">
          <cell r="A17" t="str">
            <v>CADRER2</v>
          </cell>
          <cell r="B17" t="str">
            <v>CADRE</v>
          </cell>
          <cell r="C17" t="str">
            <v>R2</v>
          </cell>
          <cell r="D17" t="str">
            <v>-</v>
          </cell>
          <cell r="E17" t="str">
            <v>-</v>
          </cell>
          <cell r="G17" t="str">
            <v>CADRER2</v>
          </cell>
          <cell r="H17" t="str">
            <v>CADRE</v>
          </cell>
          <cell r="I17" t="str">
            <v>R2</v>
          </cell>
          <cell r="J17" t="str">
            <v>-</v>
          </cell>
          <cell r="K17" t="str">
            <v>-</v>
          </cell>
        </row>
        <row r="18">
          <cell r="A18" t="str">
            <v>CADRER3</v>
          </cell>
          <cell r="B18" t="str">
            <v>CADRE</v>
          </cell>
          <cell r="C18" t="str">
            <v>R3</v>
          </cell>
          <cell r="D18" t="str">
            <v>-</v>
          </cell>
          <cell r="E18" t="str">
            <v>-</v>
          </cell>
          <cell r="G18" t="str">
            <v>CADRER3</v>
          </cell>
          <cell r="H18" t="str">
            <v>CADRE</v>
          </cell>
          <cell r="I18" t="str">
            <v>R3</v>
          </cell>
          <cell r="J18" t="str">
            <v>-</v>
          </cell>
          <cell r="K18" t="str">
            <v>-</v>
          </cell>
        </row>
        <row r="19">
          <cell r="A19" t="str">
            <v>CADRER4</v>
          </cell>
          <cell r="B19" t="str">
            <v>CADRE</v>
          </cell>
          <cell r="C19" t="str">
            <v>R4</v>
          </cell>
          <cell r="D19" t="str">
            <v>-</v>
          </cell>
          <cell r="E19" t="str">
            <v>-</v>
          </cell>
          <cell r="G19" t="str">
            <v>CADRER4</v>
          </cell>
          <cell r="H19" t="str">
            <v>CADRE</v>
          </cell>
          <cell r="I19" t="str">
            <v>R4</v>
          </cell>
          <cell r="J19" t="str">
            <v>-</v>
          </cell>
          <cell r="K19" t="str">
            <v>-</v>
          </cell>
        </row>
        <row r="20">
          <cell r="A20" t="str">
            <v>LIBREN3</v>
          </cell>
          <cell r="B20" t="str">
            <v>LIBRE</v>
          </cell>
          <cell r="C20" t="str">
            <v>N3</v>
          </cell>
          <cell r="D20">
            <v>200</v>
          </cell>
          <cell r="E20" t="str">
            <v>GC</v>
          </cell>
          <cell r="G20" t="str">
            <v>LIBREN3</v>
          </cell>
          <cell r="H20" t="str">
            <v>LIBRE</v>
          </cell>
          <cell r="I20" t="str">
            <v>N3</v>
          </cell>
          <cell r="J20">
            <v>6</v>
          </cell>
          <cell r="K20">
            <v>12.499999900000001</v>
          </cell>
        </row>
        <row r="21">
          <cell r="A21" t="str">
            <v>LIBRER1</v>
          </cell>
          <cell r="B21" t="str">
            <v>LIBRE</v>
          </cell>
          <cell r="C21" t="str">
            <v>R1</v>
          </cell>
          <cell r="D21">
            <v>150</v>
          </cell>
          <cell r="E21" t="str">
            <v>PC</v>
          </cell>
          <cell r="G21" t="str">
            <v>LIBRER1</v>
          </cell>
          <cell r="H21" t="str">
            <v>LIBRE</v>
          </cell>
          <cell r="I21" t="str">
            <v>R1</v>
          </cell>
          <cell r="J21">
            <v>4</v>
          </cell>
          <cell r="K21">
            <v>5.9999998999999997</v>
          </cell>
        </row>
        <row r="22">
          <cell r="A22" t="str">
            <v>LIBRER2</v>
          </cell>
          <cell r="B22" t="str">
            <v>LIBRE</v>
          </cell>
          <cell r="C22" t="str">
            <v>R2</v>
          </cell>
          <cell r="D22">
            <v>100</v>
          </cell>
          <cell r="E22" t="str">
            <v>PC</v>
          </cell>
          <cell r="G22" t="str">
            <v>LIBRER2</v>
          </cell>
          <cell r="H22" t="str">
            <v>LIBRE</v>
          </cell>
          <cell r="I22" t="str">
            <v>R2</v>
          </cell>
          <cell r="J22">
            <v>2.2999999999999998</v>
          </cell>
          <cell r="K22">
            <v>3.9999999000000002</v>
          </cell>
        </row>
        <row r="23">
          <cell r="A23" t="str">
            <v>LIBRER3</v>
          </cell>
          <cell r="B23" t="str">
            <v>LIBRE</v>
          </cell>
          <cell r="C23" t="str">
            <v>R3</v>
          </cell>
          <cell r="D23">
            <v>70</v>
          </cell>
          <cell r="E23" t="str">
            <v>PC</v>
          </cell>
          <cell r="G23" t="str">
            <v>LIBRER3</v>
          </cell>
          <cell r="H23" t="str">
            <v>LIBRE</v>
          </cell>
          <cell r="I23" t="str">
            <v>R3</v>
          </cell>
          <cell r="J23">
            <v>1.2</v>
          </cell>
          <cell r="K23">
            <v>2.2999990000000001</v>
          </cell>
        </row>
        <row r="24">
          <cell r="A24" t="str">
            <v>LIBRER4</v>
          </cell>
          <cell r="B24" t="str">
            <v>LIBRE</v>
          </cell>
          <cell r="C24" t="str">
            <v>R4</v>
          </cell>
          <cell r="D24">
            <v>50</v>
          </cell>
          <cell r="E24" t="str">
            <v>PC</v>
          </cell>
          <cell r="G24" t="str">
            <v>LIBRER4</v>
          </cell>
          <cell r="H24" t="str">
            <v>LIBRE</v>
          </cell>
          <cell r="I24" t="str">
            <v>R4</v>
          </cell>
          <cell r="J24">
            <v>0</v>
          </cell>
          <cell r="K24">
            <v>1.1999998999999999</v>
          </cell>
        </row>
      </sheetData>
      <sheetData sheetId="7">
        <row r="2">
          <cell r="A2" t="str">
            <v>NOM</v>
          </cell>
          <cell r="B2" t="str">
            <v>CLUB</v>
          </cell>
          <cell r="C2" t="str">
            <v>ID</v>
          </cell>
          <cell r="D2" t="str">
            <v xml:space="preserve">               CATEGORIES</v>
          </cell>
        </row>
        <row r="3">
          <cell r="D3" t="str">
            <v>libre</v>
          </cell>
          <cell r="E3" t="str">
            <v>bande</v>
          </cell>
          <cell r="F3" t="str">
            <v>3 bandes</v>
          </cell>
          <cell r="G3" t="str">
            <v>cadre</v>
          </cell>
        </row>
        <row r="4">
          <cell r="A4" t="str">
            <v>ADMONT Jean-Pierre</v>
          </cell>
          <cell r="B4" t="str">
            <v>ABMA</v>
          </cell>
          <cell r="C4">
            <v>1</v>
          </cell>
          <cell r="D4" t="str">
            <v>R2</v>
          </cell>
          <cell r="E4" t="str">
            <v>R1</v>
          </cell>
          <cell r="F4" t="str">
            <v>N3</v>
          </cell>
        </row>
        <row r="5">
          <cell r="A5" t="str">
            <v>ARGIS Mickael</v>
          </cell>
          <cell r="B5" t="str">
            <v>ABMA</v>
          </cell>
          <cell r="C5">
            <v>2</v>
          </cell>
          <cell r="D5" t="str">
            <v>R1</v>
          </cell>
          <cell r="E5" t="str">
            <v>N3</v>
          </cell>
          <cell r="G5" t="str">
            <v>N3</v>
          </cell>
        </row>
        <row r="6">
          <cell r="A6" t="str">
            <v>BAURECHE Louis</v>
          </cell>
          <cell r="B6" t="str">
            <v>ABASM</v>
          </cell>
          <cell r="C6">
            <v>3</v>
          </cell>
          <cell r="D6" t="str">
            <v>R3</v>
          </cell>
          <cell r="E6" t="str">
            <v>R1</v>
          </cell>
        </row>
        <row r="7">
          <cell r="A7" t="str">
            <v>BEAUCHER Alain</v>
          </cell>
          <cell r="B7" t="str">
            <v>LIVRY</v>
          </cell>
          <cell r="C7">
            <v>4</v>
          </cell>
          <cell r="D7" t="str">
            <v>R2</v>
          </cell>
          <cell r="E7" t="str">
            <v>N3</v>
          </cell>
          <cell r="F7" t="str">
            <v>N3</v>
          </cell>
          <cell r="G7" t="str">
            <v>R1</v>
          </cell>
        </row>
        <row r="8">
          <cell r="A8" t="str">
            <v>BENDAYAN Jacky</v>
          </cell>
          <cell r="B8" t="str">
            <v>ABMA</v>
          </cell>
          <cell r="C8">
            <v>5</v>
          </cell>
          <cell r="D8" t="str">
            <v>R3</v>
          </cell>
          <cell r="F8" t="str">
            <v>N3</v>
          </cell>
          <cell r="G8" t="str">
            <v>R1</v>
          </cell>
        </row>
        <row r="9">
          <cell r="A9" t="str">
            <v>BOISSET Jean-Pierre</v>
          </cell>
          <cell r="B9" t="str">
            <v>ABASM</v>
          </cell>
          <cell r="C9">
            <v>6</v>
          </cell>
          <cell r="D9" t="str">
            <v>R3</v>
          </cell>
          <cell r="E9" t="str">
            <v>R1</v>
          </cell>
          <cell r="F9" t="str">
            <v>R1</v>
          </cell>
          <cell r="G9" t="str">
            <v>R1</v>
          </cell>
        </row>
        <row r="10">
          <cell r="A10" t="str">
            <v>CHAMPY Philippe</v>
          </cell>
          <cell r="B10" t="str">
            <v>ABASM</v>
          </cell>
          <cell r="C10">
            <v>7</v>
          </cell>
          <cell r="D10" t="str">
            <v>R2</v>
          </cell>
          <cell r="E10" t="str">
            <v>R1</v>
          </cell>
          <cell r="G10" t="str">
            <v>R1</v>
          </cell>
        </row>
        <row r="11">
          <cell r="A11" t="str">
            <v>CHUNG Hoan Toan</v>
          </cell>
          <cell r="B11" t="str">
            <v>LIVRY</v>
          </cell>
          <cell r="C11">
            <v>8</v>
          </cell>
          <cell r="D11" t="str">
            <v>R3</v>
          </cell>
          <cell r="E11" t="str">
            <v>R1</v>
          </cell>
          <cell r="F11" t="str">
            <v>R1</v>
          </cell>
          <cell r="G11" t="str">
            <v>R1</v>
          </cell>
        </row>
        <row r="12">
          <cell r="A12" t="str">
            <v>COKAL Recep</v>
          </cell>
          <cell r="B12" t="str">
            <v>ABASM</v>
          </cell>
          <cell r="C12">
            <v>9</v>
          </cell>
          <cell r="F12" t="str">
            <v>R1</v>
          </cell>
          <cell r="G12" t="str">
            <v>R1</v>
          </cell>
        </row>
        <row r="13">
          <cell r="A13" t="str">
            <v>COURATIN Jean-Daniel</v>
          </cell>
          <cell r="B13" t="str">
            <v>ABMA</v>
          </cell>
          <cell r="C13">
            <v>10</v>
          </cell>
          <cell r="D13" t="str">
            <v>R3</v>
          </cell>
        </row>
        <row r="14">
          <cell r="A14" t="str">
            <v>CROLARD Ivan</v>
          </cell>
          <cell r="B14" t="str">
            <v>ABASM</v>
          </cell>
          <cell r="C14">
            <v>11</v>
          </cell>
          <cell r="D14" t="str">
            <v>R3</v>
          </cell>
        </row>
        <row r="15">
          <cell r="A15" t="str">
            <v>DAIRE Eric</v>
          </cell>
          <cell r="B15" t="str">
            <v>ABASM</v>
          </cell>
          <cell r="C15">
            <v>12</v>
          </cell>
          <cell r="D15" t="str">
            <v>R2</v>
          </cell>
          <cell r="E15" t="str">
            <v>R1</v>
          </cell>
          <cell r="F15" t="str">
            <v>R1</v>
          </cell>
          <cell r="G15" t="str">
            <v>R1</v>
          </cell>
        </row>
        <row r="16">
          <cell r="A16" t="str">
            <v>DECLUNDER Magali</v>
          </cell>
          <cell r="C16">
            <v>13</v>
          </cell>
          <cell r="F16" t="str">
            <v>N3</v>
          </cell>
        </row>
        <row r="17">
          <cell r="A17" t="str">
            <v>DELALANDE Christian</v>
          </cell>
          <cell r="B17" t="str">
            <v>LIVRY</v>
          </cell>
          <cell r="C17">
            <v>14</v>
          </cell>
          <cell r="D17" t="str">
            <v>N3</v>
          </cell>
          <cell r="E17" t="str">
            <v>N3</v>
          </cell>
          <cell r="F17" t="str">
            <v>N3</v>
          </cell>
          <cell r="G17" t="str">
            <v>N3</v>
          </cell>
        </row>
        <row r="18">
          <cell r="A18" t="str">
            <v>DELALANDE Guy</v>
          </cell>
          <cell r="B18" t="str">
            <v>ABMA</v>
          </cell>
          <cell r="C18">
            <v>15</v>
          </cell>
          <cell r="E18" t="str">
            <v>R2</v>
          </cell>
        </row>
        <row r="19">
          <cell r="A19" t="str">
            <v>DELAPLACE Emmanuel</v>
          </cell>
          <cell r="B19" t="str">
            <v>LIVRY</v>
          </cell>
          <cell r="C19">
            <v>16</v>
          </cell>
          <cell r="D19" t="str">
            <v>R2</v>
          </cell>
          <cell r="E19" t="str">
            <v>R1</v>
          </cell>
          <cell r="F19" t="str">
            <v>N3</v>
          </cell>
          <cell r="G19" t="str">
            <v>R1</v>
          </cell>
        </row>
        <row r="20">
          <cell r="A20" t="str">
            <v>DI GIOIA Serge</v>
          </cell>
          <cell r="B20" t="str">
            <v>ABASM</v>
          </cell>
          <cell r="C20">
            <v>17</v>
          </cell>
          <cell r="F20" t="str">
            <v>R1</v>
          </cell>
          <cell r="G20" t="str">
            <v xml:space="preserve"> </v>
          </cell>
        </row>
        <row r="21">
          <cell r="A21" t="str">
            <v>DIAZ Vincent</v>
          </cell>
          <cell r="B21" t="str">
            <v>ABMA</v>
          </cell>
          <cell r="C21">
            <v>18</v>
          </cell>
          <cell r="D21" t="str">
            <v>R4</v>
          </cell>
          <cell r="E21" t="str">
            <v>R2</v>
          </cell>
        </row>
        <row r="22">
          <cell r="A22" t="str">
            <v>DJIAN Didier</v>
          </cell>
          <cell r="B22" t="str">
            <v>La Comete</v>
          </cell>
          <cell r="C22">
            <v>19</v>
          </cell>
          <cell r="D22" t="str">
            <v>R2</v>
          </cell>
          <cell r="E22" t="str">
            <v>N3</v>
          </cell>
        </row>
        <row r="23">
          <cell r="A23" t="str">
            <v>DOUSSOT Pierre</v>
          </cell>
          <cell r="B23" t="str">
            <v>ABASM</v>
          </cell>
          <cell r="C23">
            <v>20</v>
          </cell>
          <cell r="D23" t="str">
            <v>R1</v>
          </cell>
          <cell r="E23" t="str">
            <v>R1</v>
          </cell>
          <cell r="F23" t="str">
            <v>N3</v>
          </cell>
          <cell r="G23" t="str">
            <v>N3</v>
          </cell>
        </row>
        <row r="24">
          <cell r="A24" t="str">
            <v>DUMONT Christine</v>
          </cell>
          <cell r="B24" t="str">
            <v>LIVRY</v>
          </cell>
          <cell r="C24">
            <v>21</v>
          </cell>
          <cell r="D24" t="str">
            <v>R4</v>
          </cell>
        </row>
        <row r="25">
          <cell r="A25" t="str">
            <v>DUPRE Bernard</v>
          </cell>
          <cell r="B25" t="str">
            <v>La Comete</v>
          </cell>
          <cell r="C25">
            <v>22</v>
          </cell>
          <cell r="F25" t="str">
            <v>R1</v>
          </cell>
        </row>
        <row r="26">
          <cell r="A26" t="str">
            <v>DUVAL Gérard</v>
          </cell>
          <cell r="B26" t="str">
            <v>LIVRY</v>
          </cell>
          <cell r="C26">
            <v>23</v>
          </cell>
          <cell r="D26" t="str">
            <v>R3</v>
          </cell>
          <cell r="F26" t="str">
            <v>R1</v>
          </cell>
        </row>
        <row r="27">
          <cell r="A27" t="str">
            <v>FAVERO Alain</v>
          </cell>
          <cell r="B27" t="str">
            <v>LIVRY</v>
          </cell>
          <cell r="C27">
            <v>24</v>
          </cell>
          <cell r="D27" t="str">
            <v>R1</v>
          </cell>
          <cell r="E27" t="str">
            <v>N3</v>
          </cell>
          <cell r="G27" t="str">
            <v>N3</v>
          </cell>
        </row>
        <row r="28">
          <cell r="A28" t="str">
            <v>FAVIEN Christian</v>
          </cell>
          <cell r="B28" t="str">
            <v>LIVRY</v>
          </cell>
          <cell r="C28">
            <v>25</v>
          </cell>
          <cell r="F28" t="str">
            <v>R1</v>
          </cell>
        </row>
        <row r="29">
          <cell r="A29" t="str">
            <v>FERNANDEZ ALVES Francisco</v>
          </cell>
          <cell r="B29" t="str">
            <v>ABMA</v>
          </cell>
          <cell r="C29">
            <v>26</v>
          </cell>
          <cell r="D29" t="str">
            <v>R2</v>
          </cell>
          <cell r="E29" t="str">
            <v>R1</v>
          </cell>
          <cell r="F29" t="str">
            <v>N3</v>
          </cell>
          <cell r="G29" t="str">
            <v>R1</v>
          </cell>
        </row>
        <row r="30">
          <cell r="A30" t="str">
            <v>FERRARA  Jean-Pierre</v>
          </cell>
          <cell r="B30" t="str">
            <v>ABMA</v>
          </cell>
          <cell r="C30">
            <v>27</v>
          </cell>
          <cell r="F30" t="str">
            <v>N3</v>
          </cell>
          <cell r="G30" t="str">
            <v>N3</v>
          </cell>
        </row>
        <row r="31">
          <cell r="A31" t="str">
            <v>GAYRAUD Françoise</v>
          </cell>
          <cell r="B31" t="str">
            <v xml:space="preserve">L HAY LES ROSES </v>
          </cell>
          <cell r="C31">
            <v>28</v>
          </cell>
          <cell r="D31" t="str">
            <v>R3</v>
          </cell>
        </row>
        <row r="32">
          <cell r="A32" t="str">
            <v>GELLER Marc</v>
          </cell>
          <cell r="B32" t="str">
            <v>ABMA</v>
          </cell>
          <cell r="C32">
            <v>29</v>
          </cell>
          <cell r="D32" t="str">
            <v>N3</v>
          </cell>
        </row>
        <row r="33">
          <cell r="A33" t="str">
            <v>GERNEZ Jean Philippe</v>
          </cell>
          <cell r="B33" t="str">
            <v>ABMA</v>
          </cell>
          <cell r="C33">
            <v>30</v>
          </cell>
          <cell r="D33" t="str">
            <v>R3</v>
          </cell>
        </row>
        <row r="34">
          <cell r="A34" t="str">
            <v>GILLOT Olivier</v>
          </cell>
          <cell r="B34" t="str">
            <v>ABMA</v>
          </cell>
          <cell r="C34">
            <v>31</v>
          </cell>
          <cell r="D34" t="str">
            <v>N3</v>
          </cell>
          <cell r="E34" t="str">
            <v>R1</v>
          </cell>
          <cell r="F34" t="str">
            <v>R1</v>
          </cell>
          <cell r="G34" t="str">
            <v>N3</v>
          </cell>
        </row>
        <row r="35">
          <cell r="A35" t="str">
            <v>GOUVEIA Victor</v>
          </cell>
          <cell r="B35" t="str">
            <v>LIVRY</v>
          </cell>
          <cell r="C35">
            <v>32</v>
          </cell>
          <cell r="D35" t="str">
            <v>R3</v>
          </cell>
          <cell r="E35" t="str">
            <v>R1</v>
          </cell>
          <cell r="F35" t="str">
            <v>N3</v>
          </cell>
        </row>
        <row r="36">
          <cell r="A36" t="str">
            <v>GUERIN Jacques</v>
          </cell>
          <cell r="B36" t="str">
            <v>ABASM</v>
          </cell>
          <cell r="C36">
            <v>33</v>
          </cell>
          <cell r="D36" t="str">
            <v>R3</v>
          </cell>
          <cell r="E36" t="str">
            <v>R2</v>
          </cell>
        </row>
        <row r="37">
          <cell r="A37" t="str">
            <v>GUILLOTIN Gilles</v>
          </cell>
          <cell r="B37" t="str">
            <v>ABMA</v>
          </cell>
          <cell r="C37">
            <v>34</v>
          </cell>
          <cell r="D37" t="str">
            <v>R1</v>
          </cell>
          <cell r="E37" t="str">
            <v>R1</v>
          </cell>
          <cell r="F37" t="str">
            <v xml:space="preserve"> </v>
          </cell>
          <cell r="G37" t="str">
            <v>R1</v>
          </cell>
        </row>
        <row r="38">
          <cell r="A38" t="str">
            <v>GUREWAN Suresh</v>
          </cell>
          <cell r="B38" t="str">
            <v>ABMA</v>
          </cell>
          <cell r="C38">
            <v>35</v>
          </cell>
          <cell r="D38" t="str">
            <v>N3</v>
          </cell>
          <cell r="E38" t="str">
            <v>N3</v>
          </cell>
          <cell r="F38" t="str">
            <v>N3</v>
          </cell>
          <cell r="G38" t="str">
            <v>N3</v>
          </cell>
        </row>
        <row r="39">
          <cell r="A39" t="str">
            <v>HARY Mathieu</v>
          </cell>
          <cell r="B39" t="str">
            <v>ABMA</v>
          </cell>
          <cell r="C39">
            <v>36</v>
          </cell>
          <cell r="D39" t="str">
            <v>N3</v>
          </cell>
          <cell r="E39" t="str">
            <v>N3</v>
          </cell>
          <cell r="F39" t="str">
            <v>N3</v>
          </cell>
          <cell r="G39" t="str">
            <v>N3</v>
          </cell>
        </row>
        <row r="40">
          <cell r="A40" t="str">
            <v>HELLAL Denis</v>
          </cell>
          <cell r="B40" t="str">
            <v>ABASM</v>
          </cell>
          <cell r="C40">
            <v>37</v>
          </cell>
          <cell r="E40" t="str">
            <v>R1</v>
          </cell>
          <cell r="F40" t="str">
            <v>N3</v>
          </cell>
        </row>
        <row r="41">
          <cell r="A41" t="str">
            <v>HENRIQUET Marc</v>
          </cell>
          <cell r="B41" t="str">
            <v>ABASM</v>
          </cell>
          <cell r="C41">
            <v>38</v>
          </cell>
          <cell r="D41" t="str">
            <v>R3</v>
          </cell>
          <cell r="E41" t="str">
            <v>R2</v>
          </cell>
          <cell r="F41" t="str">
            <v>R1</v>
          </cell>
          <cell r="G41" t="str">
            <v>R1</v>
          </cell>
        </row>
        <row r="42">
          <cell r="A42" t="str">
            <v>IVANOVIC Spomanko</v>
          </cell>
          <cell r="B42" t="str">
            <v>ABASM</v>
          </cell>
          <cell r="C42">
            <v>39</v>
          </cell>
          <cell r="D42" t="str">
            <v>R2</v>
          </cell>
          <cell r="E42" t="str">
            <v>R1</v>
          </cell>
          <cell r="F42" t="str">
            <v>R1</v>
          </cell>
          <cell r="G42" t="str">
            <v>R1</v>
          </cell>
        </row>
        <row r="43">
          <cell r="A43" t="str">
            <v>JARRETY Didier</v>
          </cell>
          <cell r="B43" t="str">
            <v>LIVRY</v>
          </cell>
          <cell r="C43">
            <v>40</v>
          </cell>
          <cell r="D43" t="str">
            <v>N3</v>
          </cell>
          <cell r="E43" t="str">
            <v>N3</v>
          </cell>
          <cell r="F43" t="str">
            <v>N3</v>
          </cell>
          <cell r="G43" t="str">
            <v>N3</v>
          </cell>
        </row>
        <row r="44">
          <cell r="A44" t="str">
            <v>JARRIER Christian</v>
          </cell>
          <cell r="B44" t="str">
            <v>ABASM</v>
          </cell>
          <cell r="C44">
            <v>41</v>
          </cell>
          <cell r="E44" t="str">
            <v>R1</v>
          </cell>
          <cell r="F44" t="str">
            <v>N3</v>
          </cell>
          <cell r="G44" t="str">
            <v>N3</v>
          </cell>
        </row>
        <row r="45">
          <cell r="A45" t="str">
            <v>KELLNER Pierre</v>
          </cell>
          <cell r="B45" t="str">
            <v>ABMA</v>
          </cell>
          <cell r="C45">
            <v>42</v>
          </cell>
          <cell r="D45" t="str">
            <v>R3</v>
          </cell>
        </row>
        <row r="46">
          <cell r="A46" t="str">
            <v>KEREBEL Eric</v>
          </cell>
          <cell r="B46" t="str">
            <v>ABASM</v>
          </cell>
          <cell r="C46">
            <v>43</v>
          </cell>
          <cell r="D46" t="str">
            <v>R2</v>
          </cell>
          <cell r="E46" t="str">
            <v>R1</v>
          </cell>
          <cell r="F46" t="str">
            <v>R1</v>
          </cell>
          <cell r="G46" t="str">
            <v>R1</v>
          </cell>
        </row>
        <row r="47">
          <cell r="A47" t="str">
            <v>KERIZAC Franck</v>
          </cell>
          <cell r="B47" t="str">
            <v>ABMA</v>
          </cell>
          <cell r="C47">
            <v>44</v>
          </cell>
          <cell r="D47" t="str">
            <v>R3</v>
          </cell>
        </row>
        <row r="48">
          <cell r="A48" t="str">
            <v>L HERONDE Michel</v>
          </cell>
          <cell r="B48" t="str">
            <v>ABMA</v>
          </cell>
          <cell r="C48">
            <v>45</v>
          </cell>
          <cell r="D48" t="str">
            <v>R2</v>
          </cell>
          <cell r="E48" t="str">
            <v>R1</v>
          </cell>
        </row>
        <row r="49">
          <cell r="A49" t="str">
            <v>LABOUREAU Véronique</v>
          </cell>
          <cell r="B49" t="str">
            <v>ABMA</v>
          </cell>
          <cell r="C49">
            <v>46</v>
          </cell>
          <cell r="D49" t="str">
            <v>R3</v>
          </cell>
          <cell r="E49" t="str">
            <v>R2</v>
          </cell>
          <cell r="F49" t="str">
            <v>R2</v>
          </cell>
          <cell r="G49" t="str">
            <v>R1</v>
          </cell>
        </row>
        <row r="50">
          <cell r="A50" t="str">
            <v>LAPERTOT Michel</v>
          </cell>
          <cell r="B50" t="str">
            <v>LIVRY</v>
          </cell>
          <cell r="C50">
            <v>47</v>
          </cell>
          <cell r="D50" t="str">
            <v>R1</v>
          </cell>
          <cell r="E50" t="str">
            <v>N3</v>
          </cell>
          <cell r="F50" t="str">
            <v>N3</v>
          </cell>
          <cell r="G50" t="str">
            <v>N3</v>
          </cell>
        </row>
        <row r="51">
          <cell r="A51" t="str">
            <v>LE CAM Fabrice</v>
          </cell>
          <cell r="B51" t="str">
            <v>ABMA</v>
          </cell>
          <cell r="C51">
            <v>48</v>
          </cell>
          <cell r="D51" t="str">
            <v>R3</v>
          </cell>
        </row>
        <row r="52">
          <cell r="A52" t="str">
            <v>LE GAC Philippe</v>
          </cell>
          <cell r="B52" t="str">
            <v>La Comete</v>
          </cell>
          <cell r="C52">
            <v>49</v>
          </cell>
          <cell r="D52" t="str">
            <v>N3</v>
          </cell>
          <cell r="E52" t="str">
            <v>N3</v>
          </cell>
          <cell r="F52" t="str">
            <v>N3</v>
          </cell>
          <cell r="G52" t="str">
            <v>N3</v>
          </cell>
        </row>
        <row r="53">
          <cell r="A53" t="str">
            <v>Le Huan CUA Tran</v>
          </cell>
          <cell r="B53" t="str">
            <v>ABMA</v>
          </cell>
          <cell r="C53">
            <v>50</v>
          </cell>
          <cell r="D53" t="str">
            <v>R3</v>
          </cell>
          <cell r="E53" t="str">
            <v>R1</v>
          </cell>
          <cell r="F53" t="str">
            <v>R1</v>
          </cell>
          <cell r="G53" t="str">
            <v>R1</v>
          </cell>
        </row>
        <row r="54">
          <cell r="A54" t="str">
            <v>LECLERC Michel</v>
          </cell>
          <cell r="B54" t="str">
            <v>ABASM</v>
          </cell>
          <cell r="C54">
            <v>51</v>
          </cell>
          <cell r="D54" t="str">
            <v>R2</v>
          </cell>
          <cell r="E54" t="str">
            <v>R1</v>
          </cell>
          <cell r="F54" t="str">
            <v>N3</v>
          </cell>
          <cell r="G54" t="str">
            <v>R1</v>
          </cell>
        </row>
        <row r="55">
          <cell r="A55" t="str">
            <v>LEFEBVRE Frédéric</v>
          </cell>
          <cell r="B55" t="str">
            <v>LIVRY</v>
          </cell>
          <cell r="C55">
            <v>52</v>
          </cell>
          <cell r="D55" t="str">
            <v>R2</v>
          </cell>
          <cell r="E55" t="str">
            <v>R1</v>
          </cell>
          <cell r="F55" t="str">
            <v>R1</v>
          </cell>
        </row>
        <row r="56">
          <cell r="A56" t="str">
            <v>LEMOINE David</v>
          </cell>
          <cell r="B56" t="str">
            <v>ABASM</v>
          </cell>
          <cell r="C56">
            <v>53</v>
          </cell>
          <cell r="D56" t="str">
            <v>R3</v>
          </cell>
          <cell r="E56" t="str">
            <v>R1</v>
          </cell>
          <cell r="F56" t="str">
            <v>R1</v>
          </cell>
          <cell r="G56" t="str">
            <v>R1</v>
          </cell>
        </row>
        <row r="57">
          <cell r="A57" t="str">
            <v>LEMONIER Thierry</v>
          </cell>
          <cell r="B57" t="str">
            <v>ABMA</v>
          </cell>
          <cell r="C57">
            <v>54</v>
          </cell>
          <cell r="D57" t="str">
            <v>R3</v>
          </cell>
          <cell r="E57" t="str">
            <v>R2</v>
          </cell>
        </row>
        <row r="58">
          <cell r="A58" t="str">
            <v>LOURDOU Gérard</v>
          </cell>
          <cell r="B58" t="str">
            <v>LIVRY</v>
          </cell>
          <cell r="C58">
            <v>55</v>
          </cell>
          <cell r="D58" t="str">
            <v>R2</v>
          </cell>
          <cell r="E58" t="str">
            <v>R1</v>
          </cell>
          <cell r="F58" t="str">
            <v>R1</v>
          </cell>
          <cell r="G58" t="str">
            <v>R1</v>
          </cell>
        </row>
        <row r="59">
          <cell r="A59" t="str">
            <v>LUCAS Philippe</v>
          </cell>
          <cell r="B59" t="str">
            <v>ABASM</v>
          </cell>
          <cell r="C59">
            <v>56</v>
          </cell>
          <cell r="D59" t="str">
            <v>R3</v>
          </cell>
          <cell r="E59" t="str">
            <v>R1</v>
          </cell>
          <cell r="F59" t="str">
            <v>R1</v>
          </cell>
          <cell r="G59" t="str">
            <v>R1</v>
          </cell>
        </row>
        <row r="60">
          <cell r="A60" t="str">
            <v>MA PHUOC Bich</v>
          </cell>
          <cell r="B60" t="str">
            <v>ABASM</v>
          </cell>
          <cell r="C60">
            <v>57</v>
          </cell>
          <cell r="D60" t="str">
            <v>R2</v>
          </cell>
          <cell r="E60" t="str">
            <v>R1</v>
          </cell>
          <cell r="F60" t="str">
            <v>R1</v>
          </cell>
          <cell r="G60" t="str">
            <v>R1</v>
          </cell>
        </row>
        <row r="61">
          <cell r="A61" t="str">
            <v>MALAHIEUDE Claude</v>
          </cell>
          <cell r="B61" t="str">
            <v>ABMA</v>
          </cell>
          <cell r="C61">
            <v>58</v>
          </cell>
          <cell r="F61" t="str">
            <v>R1</v>
          </cell>
          <cell r="G61" t="str">
            <v>R1</v>
          </cell>
        </row>
        <row r="62">
          <cell r="A62" t="str">
            <v>MALASSIGNE Elfege</v>
          </cell>
          <cell r="B62" t="str">
            <v>ABASM</v>
          </cell>
          <cell r="C62">
            <v>59</v>
          </cell>
          <cell r="D62" t="str">
            <v>R4</v>
          </cell>
          <cell r="F62" t="str">
            <v>R2</v>
          </cell>
        </row>
        <row r="63">
          <cell r="A63" t="str">
            <v>MANCY Pierre</v>
          </cell>
          <cell r="B63" t="str">
            <v>ABMA</v>
          </cell>
          <cell r="C63">
            <v>60</v>
          </cell>
          <cell r="D63" t="str">
            <v>R3</v>
          </cell>
          <cell r="E63" t="str">
            <v>R2</v>
          </cell>
          <cell r="F63" t="str">
            <v>R1</v>
          </cell>
        </row>
        <row r="64">
          <cell r="A64" t="str">
            <v>MARIGNIER Daniel</v>
          </cell>
          <cell r="B64" t="str">
            <v>ABMA</v>
          </cell>
          <cell r="C64">
            <v>61</v>
          </cell>
          <cell r="D64" t="str">
            <v>R3</v>
          </cell>
          <cell r="E64" t="str">
            <v>R2</v>
          </cell>
        </row>
        <row r="65">
          <cell r="A65" t="str">
            <v>MENDEL Gilles</v>
          </cell>
          <cell r="B65" t="str">
            <v>ABMA</v>
          </cell>
          <cell r="C65">
            <v>62</v>
          </cell>
          <cell r="D65" t="str">
            <v>R1</v>
          </cell>
          <cell r="E65" t="str">
            <v>R1</v>
          </cell>
          <cell r="F65" t="str">
            <v>R1</v>
          </cell>
          <cell r="G65" t="str">
            <v>R1</v>
          </cell>
        </row>
        <row r="66">
          <cell r="A66" t="str">
            <v>MOLET Claude</v>
          </cell>
          <cell r="B66" t="str">
            <v>ABASM</v>
          </cell>
          <cell r="C66">
            <v>63</v>
          </cell>
          <cell r="D66" t="str">
            <v>N3</v>
          </cell>
          <cell r="E66" t="str">
            <v>N3</v>
          </cell>
          <cell r="F66" t="str">
            <v>N2</v>
          </cell>
          <cell r="G66" t="str">
            <v>N3</v>
          </cell>
        </row>
        <row r="67">
          <cell r="A67" t="str">
            <v>NGUYEN Antoine</v>
          </cell>
          <cell r="B67" t="str">
            <v>ABMA</v>
          </cell>
          <cell r="C67">
            <v>64</v>
          </cell>
          <cell r="F67" t="str">
            <v>N3</v>
          </cell>
          <cell r="G67" t="str">
            <v>N3</v>
          </cell>
        </row>
        <row r="68">
          <cell r="A68" t="str">
            <v>PALOT Dominique</v>
          </cell>
          <cell r="B68" t="str">
            <v>LIVRY</v>
          </cell>
          <cell r="C68">
            <v>65</v>
          </cell>
          <cell r="F68" t="str">
            <v>N3</v>
          </cell>
        </row>
        <row r="69">
          <cell r="A69" t="str">
            <v>PEYROLE Philippe</v>
          </cell>
          <cell r="B69" t="str">
            <v>LIVRY</v>
          </cell>
          <cell r="C69">
            <v>66</v>
          </cell>
          <cell r="D69" t="str">
            <v>R2</v>
          </cell>
          <cell r="E69" t="str">
            <v>R1</v>
          </cell>
          <cell r="G69" t="str">
            <v>N3</v>
          </cell>
        </row>
        <row r="70">
          <cell r="A70" t="str">
            <v>PIBOURDIN Eric</v>
          </cell>
          <cell r="B70" t="str">
            <v>ABMA</v>
          </cell>
          <cell r="C70">
            <v>67</v>
          </cell>
          <cell r="D70" t="str">
            <v>R2</v>
          </cell>
          <cell r="E70" t="str">
            <v>R1</v>
          </cell>
          <cell r="F70" t="str">
            <v>R1</v>
          </cell>
          <cell r="G70" t="str">
            <v>R1</v>
          </cell>
        </row>
        <row r="71">
          <cell r="A71" t="str">
            <v>PICHON Thierry</v>
          </cell>
          <cell r="B71" t="str">
            <v>ABMA</v>
          </cell>
          <cell r="C71">
            <v>68</v>
          </cell>
          <cell r="D71" t="str">
            <v>N3</v>
          </cell>
          <cell r="E71" t="str">
            <v>N3</v>
          </cell>
          <cell r="F71" t="str">
            <v>N3</v>
          </cell>
          <cell r="G71" t="str">
            <v>N3</v>
          </cell>
        </row>
        <row r="72">
          <cell r="A72" t="str">
            <v>PIVONET Françis</v>
          </cell>
          <cell r="B72" t="str">
            <v>ABASM</v>
          </cell>
          <cell r="C72">
            <v>69</v>
          </cell>
          <cell r="D72" t="str">
            <v>R2</v>
          </cell>
          <cell r="E72" t="str">
            <v>R1</v>
          </cell>
          <cell r="F72" t="str">
            <v>R1</v>
          </cell>
          <cell r="G72" t="str">
            <v>R1</v>
          </cell>
        </row>
        <row r="73">
          <cell r="A73" t="str">
            <v>PONCE Frédéric</v>
          </cell>
          <cell r="B73" t="str">
            <v>ABMA</v>
          </cell>
          <cell r="C73">
            <v>70</v>
          </cell>
          <cell r="D73" t="str">
            <v>R3</v>
          </cell>
          <cell r="E73" t="str">
            <v>R1</v>
          </cell>
          <cell r="F73" t="str">
            <v>R1</v>
          </cell>
          <cell r="G73" t="str">
            <v>R1</v>
          </cell>
        </row>
        <row r="74">
          <cell r="A74" t="str">
            <v>RIEGEL Serge</v>
          </cell>
          <cell r="B74" t="str">
            <v>ABASM</v>
          </cell>
          <cell r="C74">
            <v>71</v>
          </cell>
          <cell r="D74" t="str">
            <v>N3</v>
          </cell>
          <cell r="E74" t="str">
            <v>N3</v>
          </cell>
          <cell r="F74" t="str">
            <v>N3</v>
          </cell>
          <cell r="G74" t="str">
            <v>N3</v>
          </cell>
        </row>
        <row r="75">
          <cell r="A75" t="str">
            <v>RODRIGUEZ Julien</v>
          </cell>
          <cell r="B75" t="str">
            <v>ABMA</v>
          </cell>
          <cell r="C75">
            <v>72</v>
          </cell>
          <cell r="D75" t="str">
            <v>R1</v>
          </cell>
          <cell r="E75" t="str">
            <v>R1</v>
          </cell>
          <cell r="F75" t="str">
            <v>N3</v>
          </cell>
          <cell r="G75" t="str">
            <v>R1</v>
          </cell>
        </row>
        <row r="76">
          <cell r="A76" t="str">
            <v>SAGET Xavier</v>
          </cell>
          <cell r="B76" t="str">
            <v>ABASM</v>
          </cell>
          <cell r="C76">
            <v>73</v>
          </cell>
          <cell r="D76" t="str">
            <v>R2</v>
          </cell>
          <cell r="E76" t="str">
            <v>R1</v>
          </cell>
          <cell r="F76" t="str">
            <v>N3</v>
          </cell>
          <cell r="G76" t="str">
            <v>N3</v>
          </cell>
        </row>
        <row r="77">
          <cell r="A77" t="str">
            <v>SIMON Claude</v>
          </cell>
          <cell r="B77" t="str">
            <v>ABASM</v>
          </cell>
          <cell r="C77">
            <v>74</v>
          </cell>
          <cell r="D77" t="str">
            <v>N3</v>
          </cell>
          <cell r="E77" t="str">
            <v>N3</v>
          </cell>
          <cell r="F77" t="str">
            <v>N3</v>
          </cell>
          <cell r="G77" t="str">
            <v>N3</v>
          </cell>
        </row>
        <row r="78">
          <cell r="A78" t="str">
            <v>SULEM Paul</v>
          </cell>
          <cell r="B78" t="str">
            <v>ABASM</v>
          </cell>
          <cell r="C78">
            <v>75</v>
          </cell>
          <cell r="D78" t="str">
            <v>R3</v>
          </cell>
          <cell r="E78" t="str">
            <v>R1</v>
          </cell>
          <cell r="F78" t="str">
            <v>R1</v>
          </cell>
        </row>
        <row r="79">
          <cell r="A79" t="str">
            <v>TENREIRO Aristide</v>
          </cell>
          <cell r="B79" t="str">
            <v>LIVRY</v>
          </cell>
          <cell r="C79">
            <v>76</v>
          </cell>
          <cell r="E79" t="str">
            <v>R1</v>
          </cell>
          <cell r="F79" t="str">
            <v>N3</v>
          </cell>
        </row>
        <row r="80">
          <cell r="A80" t="str">
            <v>THIERRY Jean-Michel</v>
          </cell>
          <cell r="B80" t="str">
            <v>ABMA</v>
          </cell>
          <cell r="C80">
            <v>77</v>
          </cell>
          <cell r="D80" t="str">
            <v>N3</v>
          </cell>
          <cell r="E80" t="str">
            <v>N3</v>
          </cell>
          <cell r="F80" t="str">
            <v>N3</v>
          </cell>
          <cell r="G80" t="str">
            <v>N3</v>
          </cell>
        </row>
        <row r="81">
          <cell r="A81" t="str">
            <v>VALEUR Baptiste</v>
          </cell>
          <cell r="B81" t="str">
            <v>La Comete</v>
          </cell>
          <cell r="C81">
            <v>78</v>
          </cell>
          <cell r="D81" t="str">
            <v>R3</v>
          </cell>
          <cell r="E81" t="str">
            <v>R1</v>
          </cell>
          <cell r="F81" t="str">
            <v>N3</v>
          </cell>
          <cell r="G81" t="str">
            <v>R1</v>
          </cell>
        </row>
        <row r="82">
          <cell r="A82" t="str">
            <v>VASSEUR Philippe</v>
          </cell>
          <cell r="B82" t="str">
            <v>ABMA</v>
          </cell>
          <cell r="C82">
            <v>79</v>
          </cell>
          <cell r="D82" t="str">
            <v>R3</v>
          </cell>
        </row>
        <row r="83">
          <cell r="A83" t="str">
            <v>VRILLAUD Frizziero</v>
          </cell>
          <cell r="B83" t="str">
            <v>LIVRY</v>
          </cell>
          <cell r="C83">
            <v>80</v>
          </cell>
          <cell r="D83" t="str">
            <v>R3</v>
          </cell>
        </row>
        <row r="84">
          <cell r="A84" t="str">
            <v>WEILL Denis</v>
          </cell>
        </row>
        <row r="85">
          <cell r="A85" t="str">
            <v>ZINETTI Jean Marc</v>
          </cell>
        </row>
      </sheetData>
      <sheetData sheetId="8"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00A1-3C41-4BA7-B757-FF5D790CC56D}">
  <sheetPr>
    <tabColor theme="3" tint="0.39997558519241921"/>
    <pageSetUpPr fitToPage="1"/>
  </sheetPr>
  <dimension ref="B1:V31"/>
  <sheetViews>
    <sheetView showGridLines="0" topLeftCell="A13" zoomScale="55" zoomScaleNormal="55" workbookViewId="0">
      <selection activeCell="T22" sqref="T22:T24"/>
    </sheetView>
  </sheetViews>
  <sheetFormatPr baseColWidth="10" defaultRowHeight="15.6" x14ac:dyDescent="0.3"/>
  <cols>
    <col min="1" max="1" width="11.5546875" style="4"/>
    <col min="2" max="2" width="5.21875" style="4" customWidth="1"/>
    <col min="3" max="3" width="29.44140625" style="4" customWidth="1"/>
    <col min="4" max="4" width="12.109375" style="4" customWidth="1"/>
    <col min="5" max="6" width="9.109375" style="4" customWidth="1"/>
    <col min="7" max="7" width="11.6640625" style="4" customWidth="1"/>
    <col min="8" max="8" width="9.44140625" style="4" customWidth="1"/>
    <col min="9" max="9" width="9.109375" style="4" customWidth="1"/>
    <col min="10" max="10" width="11.21875" style="4" customWidth="1"/>
    <col min="11" max="12" width="9.109375" style="4" customWidth="1"/>
    <col min="13" max="13" width="15.21875" style="4" customWidth="1"/>
    <col min="14" max="15" width="10" style="4" customWidth="1"/>
    <col min="16" max="16" width="20.77734375" style="4" customWidth="1"/>
    <col min="17" max="17" width="17.44140625" style="4" customWidth="1"/>
    <col min="18" max="18" width="14.44140625" style="4" customWidth="1"/>
    <col min="19" max="19" width="19.44140625" style="4" customWidth="1"/>
    <col min="20" max="20" width="15.77734375" style="4" customWidth="1"/>
    <col min="21" max="21" width="14.44140625" style="4" customWidth="1"/>
    <col min="22" max="22" width="6.109375" style="4" customWidth="1"/>
    <col min="23" max="16384" width="11.5546875" style="4"/>
  </cols>
  <sheetData>
    <row r="1" spans="2:22" ht="70.95" customHeight="1" thickBot="1" x14ac:dyDescent="0.35">
      <c r="B1" s="1"/>
      <c r="C1" s="2"/>
      <c r="D1" s="3"/>
      <c r="E1" s="3"/>
      <c r="F1" s="3"/>
      <c r="G1" s="3"/>
      <c r="H1" s="3"/>
      <c r="I1" s="3"/>
      <c r="J1" s="3"/>
      <c r="K1" s="3"/>
      <c r="L1" s="3"/>
      <c r="M1" s="2"/>
      <c r="N1" s="2"/>
      <c r="O1" s="2"/>
      <c r="P1" s="1"/>
      <c r="Q1" s="1"/>
      <c r="R1" s="1"/>
      <c r="S1" s="1"/>
      <c r="T1" s="1"/>
      <c r="U1" s="1"/>
      <c r="V1" s="1"/>
    </row>
    <row r="2" spans="2:22" ht="16.2" thickTop="1" x14ac:dyDescent="0.3">
      <c r="B2" s="5"/>
      <c r="C2" s="6"/>
      <c r="D2" s="7"/>
      <c r="E2" s="7"/>
      <c r="F2" s="7"/>
      <c r="G2" s="7"/>
      <c r="H2" s="7"/>
      <c r="I2" s="7"/>
      <c r="J2" s="7"/>
      <c r="K2" s="7"/>
      <c r="L2" s="7"/>
      <c r="M2" s="6"/>
      <c r="N2" s="6"/>
      <c r="O2" s="6"/>
      <c r="P2" s="8"/>
      <c r="Q2" s="8"/>
      <c r="R2" s="8"/>
      <c r="S2" s="8"/>
      <c r="T2" s="8"/>
      <c r="U2" s="8"/>
      <c r="V2" s="9"/>
    </row>
    <row r="3" spans="2:22" ht="36.6" x14ac:dyDescent="0.5">
      <c r="B3" s="10"/>
      <c r="C3" s="11">
        <f>'[1]A RENSEIGNER'!$C$11</f>
        <v>44513</v>
      </c>
      <c r="D3" s="11"/>
      <c r="E3" s="11"/>
      <c r="F3" s="11"/>
      <c r="G3" s="11"/>
      <c r="H3" s="11"/>
      <c r="I3" s="11"/>
      <c r="J3" s="11"/>
      <c r="K3" s="11"/>
      <c r="L3" s="11"/>
      <c r="M3" s="11"/>
      <c r="N3" s="11"/>
      <c r="O3" s="11"/>
      <c r="P3" s="11"/>
      <c r="Q3" s="11"/>
      <c r="R3" s="11"/>
      <c r="S3" s="11"/>
      <c r="T3" s="11"/>
      <c r="U3" s="11"/>
      <c r="V3" s="12"/>
    </row>
    <row r="4" spans="2:22" ht="31.2" x14ac:dyDescent="0.6">
      <c r="B4" s="10"/>
      <c r="C4" s="13"/>
      <c r="D4" s="14"/>
      <c r="E4" s="14"/>
      <c r="F4" s="14"/>
      <c r="G4" s="14"/>
      <c r="H4" s="14"/>
      <c r="I4" s="14"/>
      <c r="J4" s="14"/>
      <c r="K4" s="14"/>
      <c r="L4" s="14"/>
      <c r="M4" s="13"/>
      <c r="N4" s="13"/>
      <c r="O4" s="13"/>
      <c r="P4" s="15"/>
      <c r="Q4" s="15"/>
      <c r="R4" s="15"/>
      <c r="S4" s="15"/>
      <c r="T4" s="16"/>
      <c r="U4" s="16"/>
      <c r="V4" s="12"/>
    </row>
    <row r="5" spans="2:22" ht="36.6" x14ac:dyDescent="0.5">
      <c r="B5" s="10"/>
      <c r="C5" s="17" t="str">
        <f>'[1]A RENSEIGNER'!$C$12</f>
        <v>ABMA</v>
      </c>
      <c r="D5" s="17"/>
      <c r="E5" s="17"/>
      <c r="F5" s="17"/>
      <c r="G5" s="17"/>
      <c r="H5" s="17"/>
      <c r="I5" s="17"/>
      <c r="J5" s="17"/>
      <c r="K5" s="17"/>
      <c r="L5" s="17"/>
      <c r="M5" s="17"/>
      <c r="N5" s="17"/>
      <c r="O5" s="17"/>
      <c r="P5" s="17"/>
      <c r="Q5" s="17"/>
      <c r="R5" s="17"/>
      <c r="S5" s="17"/>
      <c r="T5" s="17"/>
      <c r="U5" s="17"/>
      <c r="V5" s="12"/>
    </row>
    <row r="6" spans="2:22" ht="31.2" x14ac:dyDescent="0.6">
      <c r="B6" s="10"/>
      <c r="C6" s="13"/>
      <c r="D6" s="14"/>
      <c r="E6" s="14"/>
      <c r="F6" s="14"/>
      <c r="G6" s="14"/>
      <c r="H6" s="14"/>
      <c r="I6" s="14"/>
      <c r="J6" s="14"/>
      <c r="K6" s="14"/>
      <c r="L6" s="14"/>
      <c r="M6" s="13"/>
      <c r="N6" s="13"/>
      <c r="O6" s="13"/>
      <c r="P6" s="15"/>
      <c r="Q6" s="15"/>
      <c r="R6" s="15"/>
      <c r="S6" s="15"/>
      <c r="T6" s="16"/>
      <c r="U6" s="16"/>
      <c r="V6" s="12"/>
    </row>
    <row r="7" spans="2:22" ht="36.6" x14ac:dyDescent="0.5">
      <c r="B7" s="10"/>
      <c r="C7" s="17" t="str">
        <f>"MODE DE JEU"&amp;"  "&amp;'[1]A RENSEIGNER'!$C$16</f>
        <v>MODE DE JEU  3 BANDES</v>
      </c>
      <c r="D7" s="17"/>
      <c r="E7" s="17"/>
      <c r="F7" s="17"/>
      <c r="G7" s="17"/>
      <c r="H7" s="17"/>
      <c r="I7" s="17"/>
      <c r="J7" s="17"/>
      <c r="K7" s="17"/>
      <c r="L7" s="17"/>
      <c r="M7" s="17"/>
      <c r="N7" s="17"/>
      <c r="O7" s="17"/>
      <c r="P7" s="17"/>
      <c r="Q7" s="17"/>
      <c r="R7" s="17"/>
      <c r="S7" s="17"/>
      <c r="T7" s="17"/>
      <c r="U7" s="17"/>
      <c r="V7" s="12"/>
    </row>
    <row r="8" spans="2:22" ht="31.2" x14ac:dyDescent="0.6">
      <c r="B8" s="10"/>
      <c r="C8" s="13"/>
      <c r="D8" s="13"/>
      <c r="E8" s="13"/>
      <c r="F8" s="13"/>
      <c r="G8" s="13"/>
      <c r="H8" s="13"/>
      <c r="I8" s="13"/>
      <c r="J8" s="13"/>
      <c r="K8" s="13"/>
      <c r="L8" s="13"/>
      <c r="M8" s="13"/>
      <c r="N8" s="13"/>
      <c r="O8" s="13"/>
      <c r="P8" s="13"/>
      <c r="Q8" s="13"/>
      <c r="R8" s="13"/>
      <c r="S8" s="15"/>
      <c r="T8" s="16"/>
      <c r="U8" s="16"/>
      <c r="V8" s="12"/>
    </row>
    <row r="9" spans="2:22" ht="36.6" x14ac:dyDescent="0.5">
      <c r="B9" s="10"/>
      <c r="C9" s="17" t="str">
        <f>"CATEGORIE"&amp;"  "&amp;'[1]A RENSEIGNER'!$C$17</f>
        <v>CATEGORIE  R1</v>
      </c>
      <c r="D9" s="17"/>
      <c r="E9" s="17"/>
      <c r="F9" s="17"/>
      <c r="G9" s="17"/>
      <c r="H9" s="17"/>
      <c r="I9" s="17"/>
      <c r="J9" s="17"/>
      <c r="K9" s="17"/>
      <c r="L9" s="17"/>
      <c r="M9" s="17"/>
      <c r="N9" s="17"/>
      <c r="O9" s="17"/>
      <c r="P9" s="17"/>
      <c r="Q9" s="17"/>
      <c r="R9" s="17"/>
      <c r="S9" s="17"/>
      <c r="T9" s="17"/>
      <c r="U9" s="17"/>
      <c r="V9" s="18"/>
    </row>
    <row r="10" spans="2:22" ht="31.2" x14ac:dyDescent="0.3">
      <c r="B10" s="19"/>
      <c r="C10" s="13"/>
      <c r="D10" s="13"/>
      <c r="E10" s="13"/>
      <c r="F10" s="13"/>
      <c r="G10" s="13"/>
      <c r="H10" s="13"/>
      <c r="I10" s="13"/>
      <c r="J10" s="13"/>
      <c r="K10" s="13"/>
      <c r="L10" s="13"/>
      <c r="M10" s="13"/>
      <c r="N10" s="13"/>
      <c r="O10" s="13"/>
      <c r="P10" s="13"/>
      <c r="Q10" s="13"/>
      <c r="R10" s="13"/>
      <c r="S10" s="13"/>
      <c r="T10" s="20"/>
      <c r="U10" s="20"/>
      <c r="V10" s="18"/>
    </row>
    <row r="11" spans="2:22" ht="36.6" x14ac:dyDescent="0.5">
      <c r="B11" s="10"/>
      <c r="C11" s="17" t="str">
        <f>"TOURNOI N°"&amp;"  "&amp;'[1]A RENSEIGNER'!$C$14</f>
        <v>TOURNOI N°  1</v>
      </c>
      <c r="D11" s="17"/>
      <c r="E11" s="17"/>
      <c r="F11" s="17"/>
      <c r="G11" s="17"/>
      <c r="H11" s="17"/>
      <c r="I11" s="17"/>
      <c r="J11" s="17"/>
      <c r="K11" s="17"/>
      <c r="L11" s="17"/>
      <c r="M11" s="17"/>
      <c r="N11" s="17"/>
      <c r="O11" s="17"/>
      <c r="P11" s="17"/>
      <c r="Q11" s="17"/>
      <c r="R11" s="17"/>
      <c r="S11" s="17"/>
      <c r="T11" s="17"/>
      <c r="U11" s="17"/>
      <c r="V11" s="12"/>
    </row>
    <row r="12" spans="2:22" ht="31.2" x14ac:dyDescent="0.6">
      <c r="B12" s="10"/>
      <c r="C12" s="13"/>
      <c r="D12" s="14"/>
      <c r="E12" s="14"/>
      <c r="F12" s="14"/>
      <c r="G12" s="14"/>
      <c r="H12" s="14"/>
      <c r="I12" s="14"/>
      <c r="J12" s="14"/>
      <c r="K12" s="14"/>
      <c r="L12" s="14"/>
      <c r="M12" s="13"/>
      <c r="N12" s="13"/>
      <c r="O12" s="13"/>
      <c r="P12" s="15"/>
      <c r="Q12" s="15"/>
      <c r="R12" s="15"/>
      <c r="S12" s="15"/>
      <c r="T12" s="16"/>
      <c r="U12" s="16"/>
      <c r="V12" s="12"/>
    </row>
    <row r="13" spans="2:22" ht="36.6" x14ac:dyDescent="0.5">
      <c r="B13" s="10"/>
      <c r="C13" s="17" t="str">
        <f>"POULE n°"&amp;"  "&amp;'[1]A RENSEIGNER'!$C$15</f>
        <v>POULE n°  1</v>
      </c>
      <c r="D13" s="17"/>
      <c r="E13" s="17"/>
      <c r="F13" s="17"/>
      <c r="G13" s="17"/>
      <c r="H13" s="17"/>
      <c r="I13" s="17"/>
      <c r="J13" s="17"/>
      <c r="K13" s="17"/>
      <c r="L13" s="17"/>
      <c r="M13" s="17"/>
      <c r="N13" s="17"/>
      <c r="O13" s="17"/>
      <c r="P13" s="17"/>
      <c r="Q13" s="17"/>
      <c r="R13" s="17"/>
      <c r="S13" s="17"/>
      <c r="T13" s="17"/>
      <c r="U13" s="17"/>
      <c r="V13" s="12"/>
    </row>
    <row r="14" spans="2:22" ht="31.2" x14ac:dyDescent="0.6">
      <c r="B14" s="10"/>
      <c r="C14" s="13"/>
      <c r="D14" s="13"/>
      <c r="E14" s="13"/>
      <c r="F14" s="13"/>
      <c r="G14" s="13"/>
      <c r="H14" s="13"/>
      <c r="I14" s="13"/>
      <c r="J14" s="13"/>
      <c r="K14" s="13"/>
      <c r="L14" s="13"/>
      <c r="M14" s="13"/>
      <c r="N14" s="13"/>
      <c r="O14" s="13"/>
      <c r="P14" s="13"/>
      <c r="Q14" s="13"/>
      <c r="R14" s="13"/>
      <c r="S14" s="15"/>
      <c r="T14" s="16"/>
      <c r="U14" s="16"/>
      <c r="V14" s="12"/>
    </row>
    <row r="15" spans="2:22" ht="36.6" x14ac:dyDescent="0.5">
      <c r="B15" s="10"/>
      <c r="C15" s="17" t="s">
        <v>0</v>
      </c>
      <c r="D15" s="17"/>
      <c r="E15" s="17"/>
      <c r="F15" s="17"/>
      <c r="G15" s="17"/>
      <c r="H15" s="17"/>
      <c r="I15" s="17"/>
      <c r="J15" s="17"/>
      <c r="K15" s="17"/>
      <c r="L15" s="17"/>
      <c r="M15" s="17"/>
      <c r="N15" s="17"/>
      <c r="O15" s="17"/>
      <c r="P15" s="17"/>
      <c r="Q15" s="17"/>
      <c r="R15" s="17"/>
      <c r="S15" s="17"/>
      <c r="T15" s="17"/>
      <c r="U15" s="17"/>
      <c r="V15" s="12"/>
    </row>
    <row r="16" spans="2:22" ht="16.2" thickBot="1" x14ac:dyDescent="0.35">
      <c r="B16" s="21"/>
      <c r="C16" s="2"/>
      <c r="D16" s="3"/>
      <c r="E16" s="3"/>
      <c r="F16" s="3"/>
      <c r="G16" s="3"/>
      <c r="H16" s="3"/>
      <c r="I16" s="3"/>
      <c r="J16" s="3"/>
      <c r="K16" s="3"/>
      <c r="L16" s="3"/>
      <c r="M16" s="2"/>
      <c r="N16" s="2"/>
      <c r="O16" s="2"/>
      <c r="P16" s="1"/>
      <c r="Q16" s="1"/>
      <c r="R16" s="1"/>
      <c r="S16" s="1"/>
      <c r="T16" s="1"/>
      <c r="U16" s="1"/>
      <c r="V16" s="22"/>
    </row>
    <row r="17" spans="2:22" ht="60.75" customHeight="1" thickTop="1" thickBot="1" x14ac:dyDescent="0.35">
      <c r="B17" s="21"/>
      <c r="C17" s="23" t="s">
        <v>1</v>
      </c>
      <c r="D17" s="24" t="str">
        <f>C18</f>
        <v>MANCY Pierre</v>
      </c>
      <c r="E17" s="24"/>
      <c r="F17" s="24"/>
      <c r="G17" s="25" t="str">
        <f>C22</f>
        <v>BOISSET Jean-Pierre</v>
      </c>
      <c r="H17" s="25"/>
      <c r="I17" s="25"/>
      <c r="J17" s="26" t="str">
        <f>C26</f>
        <v>MA PHUOC Bich</v>
      </c>
      <c r="K17" s="26"/>
      <c r="L17" s="27"/>
      <c r="M17" s="28" t="s">
        <v>2</v>
      </c>
      <c r="N17" s="29" t="s">
        <v>3</v>
      </c>
      <c r="O17" s="30"/>
      <c r="P17" s="31" t="s">
        <v>4</v>
      </c>
      <c r="Q17" s="32" t="s">
        <v>5</v>
      </c>
      <c r="R17" s="33" t="s">
        <v>6</v>
      </c>
      <c r="S17" s="34" t="s">
        <v>7</v>
      </c>
      <c r="T17" s="34" t="s">
        <v>8</v>
      </c>
      <c r="U17" s="35" t="s">
        <v>9</v>
      </c>
      <c r="V17" s="22"/>
    </row>
    <row r="18" spans="2:22" ht="45" customHeight="1" thickTop="1" x14ac:dyDescent="0.3">
      <c r="B18" s="21"/>
      <c r="C18" s="36" t="str">
        <f>IF(ISBLANK('[1]A RENSEIGNER'!B28),"",'[1]A RENSEIGNER'!B28)</f>
        <v>MANCY Pierre</v>
      </c>
      <c r="D18" s="37"/>
      <c r="E18" s="38"/>
      <c r="F18" s="39"/>
      <c r="G18" s="40">
        <f>IF(ISBLANK('[1]POULE DE 3 '!E36),"",'[1]POULE DE 3 '!E36)</f>
        <v>15</v>
      </c>
      <c r="H18" s="40"/>
      <c r="I18" s="40">
        <f>IF(ISBLANK('[1]POULE DE 3 '!F36),"",'[1]POULE DE 3 '!F36)</f>
        <v>50</v>
      </c>
      <c r="J18" s="40">
        <f>IF(ISBLANK('[1]POULE DE 3 '!E44),"",'[1]POULE DE 3 '!E44)</f>
        <v>13</v>
      </c>
      <c r="K18" s="40"/>
      <c r="L18" s="41">
        <f>IF(ISBLANK('[1]POULE DE 3 '!F44),"",'[1]POULE DE 3 '!F44)</f>
        <v>50</v>
      </c>
      <c r="M18" s="42">
        <f>IF('[1]POULE DE 3 '!R27=0,"",'[1]POULE DE 3 '!R27)</f>
        <v>28</v>
      </c>
      <c r="N18" s="43">
        <f>IF('[1]POULE DE 3 '!S27=0,"",'[1]POULE DE 3 '!S27)</f>
        <v>100</v>
      </c>
      <c r="O18" s="44"/>
      <c r="P18" s="45">
        <f>IF(ISERROR('[1]POULE DE 3 '!T27),"",'[1]POULE DE 3 '!T27)</f>
        <v>0.28000000000000003</v>
      </c>
      <c r="Q18" s="46">
        <f>IF(ISERROR('[1]POULE DE 3 '!W27),"",'[1]POULE DE 3 '!W27)</f>
        <v>4</v>
      </c>
      <c r="R18" s="47" t="str">
        <f>IF(ISERROR('[1]POULE DE 3 '!Y27),"",IF(ISBLANK('[1]A RENSEIGNER'!B28),"",IF('[1]POULE DE 3 '!Y27=1,'[1]POULE DE 3 '!Y27&amp;"er",'[1]POULE DE 3 '!Y27&amp;"ème")))</f>
        <v>1er</v>
      </c>
      <c r="S18" s="48">
        <f>IF(ISERROR('[1]POULE DE 3 '!Z27),"",'[1]POULE DE 3 '!Z27)</f>
        <v>8</v>
      </c>
      <c r="T18" s="48">
        <f>IF(ISBLANK(C18),"",'[1]POULE DE 3 '!AG27)</f>
        <v>2</v>
      </c>
      <c r="U18" s="49">
        <f>IF(ISERROR('[1]POULE DE 3 '!AH27),"",'[1]POULE DE 3 '!AH27)</f>
        <v>10</v>
      </c>
      <c r="V18" s="22"/>
    </row>
    <row r="19" spans="2:22" ht="45" customHeight="1" x14ac:dyDescent="0.3">
      <c r="B19" s="21"/>
      <c r="C19" s="50" t="str">
        <f>'[1]A RENSEIGNER'!C28</f>
        <v>R1</v>
      </c>
      <c r="D19" s="51"/>
      <c r="E19" s="52"/>
      <c r="F19" s="53"/>
      <c r="G19" s="54"/>
      <c r="H19" s="54">
        <f>'[1]POULE DE 3 '!J36</f>
        <v>2</v>
      </c>
      <c r="I19" s="54"/>
      <c r="J19" s="54"/>
      <c r="K19" s="54">
        <f>'[1]POULE DE 3 '!J44</f>
        <v>2</v>
      </c>
      <c r="L19" s="55"/>
      <c r="M19" s="56" t="s">
        <v>10</v>
      </c>
      <c r="N19" s="57"/>
      <c r="O19" s="58" t="s">
        <v>11</v>
      </c>
      <c r="P19" s="59"/>
      <c r="Q19" s="46"/>
      <c r="R19" s="48"/>
      <c r="S19" s="48"/>
      <c r="T19" s="48"/>
      <c r="U19" s="49"/>
      <c r="V19" s="22"/>
    </row>
    <row r="20" spans="2:22" ht="45" customHeight="1" thickBot="1" x14ac:dyDescent="0.35">
      <c r="B20" s="21"/>
      <c r="C20" s="60" t="str">
        <f>'[1]A RENSEIGNER'!D28</f>
        <v>ABMA</v>
      </c>
      <c r="D20" s="61"/>
      <c r="E20" s="62"/>
      <c r="F20" s="63"/>
      <c r="G20" s="64">
        <f>+'[1]POULE DE 3 '!I36</f>
        <v>0.3</v>
      </c>
      <c r="H20" s="65"/>
      <c r="I20" s="65">
        <f>IF(ISBLANK('[1]POULE DE 3 '!G36),"",'[1]POULE DE 3 '!G36)</f>
        <v>2</v>
      </c>
      <c r="J20" s="64">
        <f>+'[1]POULE DE 3 '!I44</f>
        <v>0.26</v>
      </c>
      <c r="K20" s="65"/>
      <c r="L20" s="66">
        <f>IF(ISBLANK('[1]POULE DE 3 '!G44),"",'[1]POULE DE 3 '!G44)</f>
        <v>2</v>
      </c>
      <c r="M20" s="67">
        <f>IF('[1]POULE DE 3 '!U27=0,"",'[1]POULE DE 3 '!U27)</f>
        <v>0.3</v>
      </c>
      <c r="N20" s="68"/>
      <c r="O20" s="69">
        <f>IF('[1]POULE DE 3 '!V27=0,"",'[1]POULE DE 3 '!V27)</f>
        <v>2</v>
      </c>
      <c r="P20" s="70"/>
      <c r="Q20" s="71"/>
      <c r="R20" s="72"/>
      <c r="S20" s="72"/>
      <c r="T20" s="72"/>
      <c r="U20" s="73"/>
      <c r="V20" s="22"/>
    </row>
    <row r="21" spans="2:22" ht="60.75" customHeight="1" thickTop="1" thickBot="1" x14ac:dyDescent="0.35">
      <c r="B21" s="21"/>
      <c r="C21" s="23" t="s">
        <v>1</v>
      </c>
      <c r="D21" s="24" t="str">
        <f>D17</f>
        <v>MANCY Pierre</v>
      </c>
      <c r="E21" s="24"/>
      <c r="F21" s="24"/>
      <c r="G21" s="25" t="str">
        <f>G17</f>
        <v>BOISSET Jean-Pierre</v>
      </c>
      <c r="H21" s="25"/>
      <c r="I21" s="25"/>
      <c r="J21" s="26" t="str">
        <f>J17</f>
        <v>MA PHUOC Bich</v>
      </c>
      <c r="K21" s="26"/>
      <c r="L21" s="27"/>
      <c r="M21" s="74" t="s">
        <v>2</v>
      </c>
      <c r="N21" s="75" t="s">
        <v>3</v>
      </c>
      <c r="O21" s="76"/>
      <c r="P21" s="77" t="s">
        <v>4</v>
      </c>
      <c r="Q21" s="32" t="s">
        <v>5</v>
      </c>
      <c r="R21" s="33" t="s">
        <v>6</v>
      </c>
      <c r="S21" s="34" t="s">
        <v>12</v>
      </c>
      <c r="T21" s="34" t="s">
        <v>8</v>
      </c>
      <c r="U21" s="35" t="s">
        <v>9</v>
      </c>
      <c r="V21" s="22"/>
    </row>
    <row r="22" spans="2:22" ht="43.95" customHeight="1" thickTop="1" x14ac:dyDescent="0.3">
      <c r="B22" s="21"/>
      <c r="C22" s="78" t="str">
        <f>IF(ISBLANK('[1]A RENSEIGNER'!B29),"",'[1]A RENSEIGNER'!B29)</f>
        <v>BOISSET Jean-Pierre</v>
      </c>
      <c r="D22" s="79">
        <f>IF(ISBLANK('[1]POULE DE 3 '!E37),"",'[1]POULE DE 3 '!E37)</f>
        <v>10</v>
      </c>
      <c r="E22" s="79"/>
      <c r="F22" s="79">
        <f>IF(ISBLANK('[1]POULE DE 3 '!F37),"",'[1]POULE DE 3 '!F37)</f>
        <v>50</v>
      </c>
      <c r="G22" s="80"/>
      <c r="H22" s="81"/>
      <c r="I22" s="82"/>
      <c r="J22" s="79">
        <f>IF(ISBLANK('[1]POULE DE 3 '!E28),"",'[1]POULE DE 3 '!E28)</f>
        <v>6</v>
      </c>
      <c r="K22" s="79"/>
      <c r="L22" s="83">
        <f>IF(ISBLANK('[1]POULE DE 3 '!F28),"",'[1]POULE DE 3 '!F28)</f>
        <v>50</v>
      </c>
      <c r="M22" s="84">
        <f>IF('[1]POULE DE 3 '!R28=0,"",'[1]POULE DE 3 '!R28)</f>
        <v>16</v>
      </c>
      <c r="N22" s="85">
        <f>IF(ISERROR('[1]POULE DE 3 '!S28),"",'[1]POULE DE 3 '!S28)</f>
        <v>100</v>
      </c>
      <c r="O22" s="86"/>
      <c r="P22" s="87">
        <f>IF(ISERROR('[1]POULE DE 3 '!T28),"",'[1]POULE DE 3 '!T28)</f>
        <v>0.16</v>
      </c>
      <c r="Q22" s="88">
        <f>IF(ISERROR('[1]POULE DE 3 '!W28),"",'[1]POULE DE 3 '!W28)</f>
        <v>0</v>
      </c>
      <c r="R22" s="89" t="str">
        <f>IF(ISERROR('[1]POULE DE 3 '!Y28),"",IF(ISBLANK('[1]A RENSEIGNER'!B29),"",IF('[1]POULE DE 3 '!Y28=1,'[1]POULE DE 3 '!Y28&amp;"er",'[1]POULE DE 3 '!Y28&amp;"ème")))</f>
        <v>3ème</v>
      </c>
      <c r="S22" s="90">
        <f>IF(ISERROR('[1]POULE DE 3 '!Z28),"",'[1]POULE DE 3 '!Z28)</f>
        <v>3</v>
      </c>
      <c r="T22" s="90">
        <f>+'[1]POULE DE 3 '!AG28</f>
        <v>0</v>
      </c>
      <c r="U22" s="91">
        <f>IF(ISERROR('[1]POULE DE 3 '!AH28),"",'[1]POULE DE 3 '!AH28)</f>
        <v>3</v>
      </c>
      <c r="V22" s="22"/>
    </row>
    <row r="23" spans="2:22" ht="43.95" customHeight="1" x14ac:dyDescent="0.3">
      <c r="B23" s="21"/>
      <c r="C23" s="92" t="str">
        <f>'[1]A RENSEIGNER'!C29</f>
        <v>R1</v>
      </c>
      <c r="D23" s="93"/>
      <c r="E23" s="93">
        <f>'[1]POULE DE 3 '!J37</f>
        <v>0</v>
      </c>
      <c r="F23" s="93"/>
      <c r="G23" s="94"/>
      <c r="H23" s="95"/>
      <c r="I23" s="96"/>
      <c r="J23" s="93"/>
      <c r="K23" s="93">
        <f>'[1]POULE DE 3 '!J28</f>
        <v>0</v>
      </c>
      <c r="L23" s="97"/>
      <c r="M23" s="98" t="s">
        <v>10</v>
      </c>
      <c r="N23" s="99"/>
      <c r="O23" s="100"/>
      <c r="P23" s="101" t="s">
        <v>11</v>
      </c>
      <c r="Q23" s="88"/>
      <c r="R23" s="90"/>
      <c r="S23" s="90"/>
      <c r="T23" s="90"/>
      <c r="U23" s="91"/>
      <c r="V23" s="22"/>
    </row>
    <row r="24" spans="2:22" ht="43.95" customHeight="1" thickBot="1" x14ac:dyDescent="0.35">
      <c r="B24" s="21"/>
      <c r="C24" s="102" t="str">
        <f>'[1]A RENSEIGNER'!D29</f>
        <v>ABASM</v>
      </c>
      <c r="D24" s="103">
        <f>+'[1]POULE DE 3 '!I37</f>
        <v>0.2</v>
      </c>
      <c r="E24" s="104"/>
      <c r="F24" s="104">
        <f>IF(ISBLANK('[1]POULE DE 3 '!G37),"",'[1]POULE DE 3 '!G37)</f>
        <v>2</v>
      </c>
      <c r="G24" s="105"/>
      <c r="H24" s="106"/>
      <c r="I24" s="107"/>
      <c r="J24" s="103">
        <f>+'[1]POULE DE 3 '!I28</f>
        <v>0.12</v>
      </c>
      <c r="K24" s="104"/>
      <c r="L24" s="108">
        <f>IF(ISBLANK('[1]POULE DE 3 '!G28),"",'[1]POULE DE 3 '!G28)</f>
        <v>2</v>
      </c>
      <c r="M24" s="109" t="str">
        <f>IF('[1]POULE DE 3 '!U28=0,"",'[1]POULE DE 3 '!U28)</f>
        <v/>
      </c>
      <c r="N24" s="110"/>
      <c r="O24" s="111">
        <f>IF('[1]POULE DE 3 '!V28=0,"",'[1]POULE DE 3 '!V28)</f>
        <v>2</v>
      </c>
      <c r="P24" s="112"/>
      <c r="Q24" s="113"/>
      <c r="R24" s="114"/>
      <c r="S24" s="114"/>
      <c r="T24" s="114"/>
      <c r="U24" s="115"/>
      <c r="V24" s="22"/>
    </row>
    <row r="25" spans="2:22" ht="60.75" customHeight="1" thickTop="1" thickBot="1" x14ac:dyDescent="0.35">
      <c r="B25" s="21"/>
      <c r="C25" s="23" t="s">
        <v>1</v>
      </c>
      <c r="D25" s="24" t="str">
        <f>$D$21</f>
        <v>MANCY Pierre</v>
      </c>
      <c r="E25" s="24"/>
      <c r="F25" s="24"/>
      <c r="G25" s="25" t="str">
        <f>$G$21</f>
        <v>BOISSET Jean-Pierre</v>
      </c>
      <c r="H25" s="25"/>
      <c r="I25" s="25"/>
      <c r="J25" s="26" t="str">
        <f>$J$21</f>
        <v>MA PHUOC Bich</v>
      </c>
      <c r="K25" s="26"/>
      <c r="L25" s="27"/>
      <c r="M25" s="116" t="s">
        <v>2</v>
      </c>
      <c r="N25" s="117" t="s">
        <v>3</v>
      </c>
      <c r="O25" s="118"/>
      <c r="P25" s="119" t="s">
        <v>4</v>
      </c>
      <c r="Q25" s="32" t="s">
        <v>5</v>
      </c>
      <c r="R25" s="33" t="s">
        <v>6</v>
      </c>
      <c r="S25" s="34" t="s">
        <v>12</v>
      </c>
      <c r="T25" s="34" t="s">
        <v>8</v>
      </c>
      <c r="U25" s="35" t="s">
        <v>9</v>
      </c>
      <c r="V25" s="22"/>
    </row>
    <row r="26" spans="2:22" ht="46.95" customHeight="1" thickTop="1" x14ac:dyDescent="0.3">
      <c r="B26" s="21"/>
      <c r="C26" s="120" t="str">
        <f>IF(ISBLANK('[1]A RENSEIGNER'!B30),"",'[1]A RENSEIGNER'!B30)</f>
        <v>MA PHUOC Bich</v>
      </c>
      <c r="D26" s="121">
        <f>IF(ISBLANK('[1]POULE DE 3 '!E46),"",'[1]POULE DE 3 '!E46)</f>
        <v>7</v>
      </c>
      <c r="E26" s="121"/>
      <c r="F26" s="121">
        <f>+'[1]POULE DE 3 '!F46</f>
        <v>50</v>
      </c>
      <c r="G26" s="121">
        <f>IF(ISBLANK('[1]POULE DE 3 '!E29),"",'[1]POULE DE 3 '!E29)</f>
        <v>8</v>
      </c>
      <c r="H26" s="121"/>
      <c r="I26" s="121">
        <f>+'[1]POULE DE 3 '!F29</f>
        <v>50</v>
      </c>
      <c r="J26" s="122"/>
      <c r="K26" s="123"/>
      <c r="L26" s="124"/>
      <c r="M26" s="125">
        <f>IF('[1]POULE DE 3 '!R29=0,"",'[1]POULE DE 3 '!R29)</f>
        <v>15</v>
      </c>
      <c r="N26" s="126">
        <f>IF(ISERROR('[1]POULE DE 3 '!S29),"",'[1]POULE DE 3 '!S29)</f>
        <v>100</v>
      </c>
      <c r="O26" s="127"/>
      <c r="P26" s="128">
        <f>IF(ISERROR('[1]POULE DE 3 '!T29),"",'[1]POULE DE 3 '!T29)</f>
        <v>0.15</v>
      </c>
      <c r="Q26" s="129">
        <f>IF(ISERROR('[1]POULE DE 3 '!W29),"",'[1]POULE DE 3 '!W29)</f>
        <v>2</v>
      </c>
      <c r="R26" s="130" t="str">
        <f>IF(ISERROR('[1]POULE DE 3 '!Y29),"",IF(ISBLANK('[1]A RENSEIGNER'!B30),"",IF('[1]POULE DE 3 '!Y29=1,'[1]POULE DE 3 '!Y29&amp;"er",'[1]POULE DE 3 '!Y29&amp;"ème")))</f>
        <v>2ème</v>
      </c>
      <c r="S26" s="131">
        <f>IF(ISERROR('[1]POULE DE 3 '!Z29),"",'[1]POULE DE 3 '!Z29)</f>
        <v>5</v>
      </c>
      <c r="T26" s="131">
        <f>+'[1]POULE DE 3 '!AG29</f>
        <v>0</v>
      </c>
      <c r="U26" s="132">
        <f>IF(ISERROR('[1]POULE DE 3 '!AH29),"",'[1]POULE DE 3 '!AH29)</f>
        <v>5</v>
      </c>
      <c r="V26" s="22"/>
    </row>
    <row r="27" spans="2:22" ht="46.95" customHeight="1" x14ac:dyDescent="0.3">
      <c r="B27" s="21"/>
      <c r="C27" s="133" t="str">
        <f>'[1]A RENSEIGNER'!C30</f>
        <v>R1</v>
      </c>
      <c r="D27" s="134"/>
      <c r="E27" s="134">
        <f>'[1]POULE DE 3 '!J46</f>
        <v>0</v>
      </c>
      <c r="F27" s="134"/>
      <c r="G27" s="134"/>
      <c r="H27" s="134">
        <f>'[1]POULE DE 3 '!J29</f>
        <v>2</v>
      </c>
      <c r="I27" s="134"/>
      <c r="J27" s="135"/>
      <c r="K27" s="136"/>
      <c r="L27" s="137"/>
      <c r="M27" s="138" t="s">
        <v>10</v>
      </c>
      <c r="N27" s="139"/>
      <c r="O27" s="140" t="s">
        <v>11</v>
      </c>
      <c r="P27" s="141"/>
      <c r="Q27" s="129"/>
      <c r="R27" s="131"/>
      <c r="S27" s="131"/>
      <c r="T27" s="131"/>
      <c r="U27" s="132"/>
      <c r="V27" s="22"/>
    </row>
    <row r="28" spans="2:22" ht="46.95" customHeight="1" thickBot="1" x14ac:dyDescent="0.35">
      <c r="B28" s="21"/>
      <c r="C28" s="142" t="str">
        <f>'[1]A RENSEIGNER'!D30</f>
        <v>ABASM</v>
      </c>
      <c r="D28" s="143">
        <f>+'[1]POULE DE 3 '!I46</f>
        <v>0.14000000000000001</v>
      </c>
      <c r="E28" s="144"/>
      <c r="F28" s="144">
        <f>IF(ISBLANK('[1]POULE DE 3 '!G46),"",'[1]POULE DE 3 '!G46)</f>
        <v>1</v>
      </c>
      <c r="G28" s="143">
        <f>+'[1]POULE DE 3 '!I29</f>
        <v>0.16</v>
      </c>
      <c r="H28" s="144"/>
      <c r="I28" s="144">
        <f>IF(ISBLANK('[1]POULE DE 3 '!G29),"",'[1]POULE DE 3 '!G29)</f>
        <v>4</v>
      </c>
      <c r="J28" s="145"/>
      <c r="K28" s="146"/>
      <c r="L28" s="147"/>
      <c r="M28" s="148">
        <f>IF('[1]POULE DE 3 '!U29=0,"",'[1]POULE DE 3 '!U29)</f>
        <v>0.16</v>
      </c>
      <c r="N28" s="149"/>
      <c r="O28" s="150">
        <f>IF('[1]POULE DE 3 '!V29=0,"",'[1]POULE DE 3 '!V29)</f>
        <v>4</v>
      </c>
      <c r="P28" s="151"/>
      <c r="Q28" s="152"/>
      <c r="R28" s="153"/>
      <c r="S28" s="153"/>
      <c r="T28" s="153"/>
      <c r="U28" s="154"/>
      <c r="V28" s="22"/>
    </row>
    <row r="29" spans="2:22" ht="16.2" thickTop="1" x14ac:dyDescent="0.3">
      <c r="B29" s="21"/>
      <c r="C29" s="2"/>
      <c r="D29" s="3"/>
      <c r="E29" s="3"/>
      <c r="F29" s="3"/>
      <c r="G29" s="3"/>
      <c r="H29" s="3"/>
      <c r="I29" s="3"/>
      <c r="J29" s="3"/>
      <c r="K29" s="3"/>
      <c r="L29" s="3"/>
      <c r="M29" s="2"/>
      <c r="N29" s="2"/>
      <c r="O29" s="2"/>
      <c r="P29" s="1"/>
      <c r="Q29" s="1"/>
      <c r="R29" s="1"/>
      <c r="S29" s="1"/>
      <c r="T29" s="1"/>
      <c r="U29" s="1"/>
      <c r="V29" s="22"/>
    </row>
    <row r="30" spans="2:22" ht="16.2" thickBot="1" x14ac:dyDescent="0.35">
      <c r="B30" s="155"/>
      <c r="C30" s="156"/>
      <c r="D30" s="157"/>
      <c r="E30" s="157"/>
      <c r="F30" s="157"/>
      <c r="G30" s="157"/>
      <c r="H30" s="157"/>
      <c r="I30" s="157"/>
      <c r="J30" s="157"/>
      <c r="K30" s="157"/>
      <c r="L30" s="157"/>
      <c r="M30" s="156"/>
      <c r="N30" s="156"/>
      <c r="O30" s="156"/>
      <c r="P30" s="158"/>
      <c r="Q30" s="158"/>
      <c r="R30" s="158"/>
      <c r="S30" s="158"/>
      <c r="T30" s="158"/>
      <c r="U30" s="158"/>
      <c r="V30" s="159"/>
    </row>
    <row r="31" spans="2:22" ht="16.2" thickTop="1" x14ac:dyDescent="0.3"/>
  </sheetData>
  <sheetProtection password="CD5D" sheet="1" objects="1" scenarios="1"/>
  <mergeCells count="48">
    <mergeCell ref="R26:R28"/>
    <mergeCell ref="S26:S28"/>
    <mergeCell ref="T26:T28"/>
    <mergeCell ref="U26:U28"/>
    <mergeCell ref="M27:N27"/>
    <mergeCell ref="O27:P27"/>
    <mergeCell ref="M28:N28"/>
    <mergeCell ref="O28:P28"/>
    <mergeCell ref="D25:F25"/>
    <mergeCell ref="G25:I25"/>
    <mergeCell ref="J25:L25"/>
    <mergeCell ref="N25:O25"/>
    <mergeCell ref="N26:O26"/>
    <mergeCell ref="Q26:Q28"/>
    <mergeCell ref="N22:O22"/>
    <mergeCell ref="Q22:Q24"/>
    <mergeCell ref="R22:R24"/>
    <mergeCell ref="S22:S24"/>
    <mergeCell ref="T22:T24"/>
    <mergeCell ref="U22:U24"/>
    <mergeCell ref="M23:N23"/>
    <mergeCell ref="M24:N24"/>
    <mergeCell ref="O24:P24"/>
    <mergeCell ref="U18:U20"/>
    <mergeCell ref="M19:N19"/>
    <mergeCell ref="O19:P19"/>
    <mergeCell ref="M20:N20"/>
    <mergeCell ref="O20:P20"/>
    <mergeCell ref="D21:F21"/>
    <mergeCell ref="G21:I21"/>
    <mergeCell ref="J21:L21"/>
    <mergeCell ref="N21:O21"/>
    <mergeCell ref="C15:U15"/>
    <mergeCell ref="D17:F17"/>
    <mergeCell ref="G17:I17"/>
    <mergeCell ref="J17:L17"/>
    <mergeCell ref="N17:O17"/>
    <mergeCell ref="N18:O18"/>
    <mergeCell ref="Q18:Q20"/>
    <mergeCell ref="R18:R20"/>
    <mergeCell ref="S18:S20"/>
    <mergeCell ref="T18:T20"/>
    <mergeCell ref="C3:U3"/>
    <mergeCell ref="C5:U5"/>
    <mergeCell ref="C7:U7"/>
    <mergeCell ref="C9:U9"/>
    <mergeCell ref="C11:U11"/>
    <mergeCell ref="C13:U13"/>
  </mergeCells>
  <conditionalFormatting sqref="H19 K19 E23 K23 E27 H27">
    <cfRule type="cellIs" dxfId="23" priority="6" operator="equal">
      <formula>0</formula>
    </cfRule>
    <cfRule type="cellIs" dxfId="22" priority="7" operator="equal">
      <formula>2</formula>
    </cfRule>
    <cfRule type="cellIs" dxfId="21" priority="8" operator="equal">
      <formula>1</formula>
    </cfRule>
  </conditionalFormatting>
  <conditionalFormatting sqref="H19 K19 K23 E23 E27 H27">
    <cfRule type="containsErrors" dxfId="20" priority="5">
      <formula>ISERROR(E19)</formula>
    </cfRule>
  </conditionalFormatting>
  <conditionalFormatting sqref="C18">
    <cfRule type="expression" dxfId="19" priority="4">
      <formula>$R$18="1er"</formula>
    </cfRule>
  </conditionalFormatting>
  <conditionalFormatting sqref="R22:R24 R18:R20 R26:R28">
    <cfRule type="containsText" dxfId="18" priority="3" operator="containsText" text="1er">
      <formula>NOT(ISERROR(SEARCH("1er",R18)))</formula>
    </cfRule>
  </conditionalFormatting>
  <conditionalFormatting sqref="C22">
    <cfRule type="expression" dxfId="17" priority="2">
      <formula>$R$22="1er"</formula>
    </cfRule>
  </conditionalFormatting>
  <conditionalFormatting sqref="C26">
    <cfRule type="expression" dxfId="16" priority="1">
      <formula>$R$26="1er"</formula>
    </cfRule>
  </conditionalFormatting>
  <printOptions horizontalCentered="1" verticalCentered="1"/>
  <pageMargins left="0" right="0" top="0" bottom="0" header="0.31496062992125984" footer="0.31496062992125984"/>
  <pageSetup paperSize="9" scale="5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48D65-018A-4DA3-A81E-7863CAF0E0E9}">
  <sheetPr>
    <tabColor theme="3" tint="0.39997558519241921"/>
    <pageSetUpPr fitToPage="1"/>
  </sheetPr>
  <dimension ref="B1:V31"/>
  <sheetViews>
    <sheetView showGridLines="0" zoomScale="55" zoomScaleNormal="55" workbookViewId="0">
      <selection activeCell="T22" sqref="T22:T24"/>
    </sheetView>
  </sheetViews>
  <sheetFormatPr baseColWidth="10" defaultRowHeight="15.6" x14ac:dyDescent="0.3"/>
  <cols>
    <col min="1" max="1" width="11.5546875" style="4"/>
    <col min="2" max="2" width="5.21875" style="4" customWidth="1"/>
    <col min="3" max="3" width="29.44140625" style="4" customWidth="1"/>
    <col min="4" max="4" width="12.109375" style="4" customWidth="1"/>
    <col min="5" max="6" width="9.109375" style="4" customWidth="1"/>
    <col min="7" max="7" width="11.6640625" style="4" customWidth="1"/>
    <col min="8" max="8" width="9.44140625" style="4" customWidth="1"/>
    <col min="9" max="9" width="9.109375" style="4" customWidth="1"/>
    <col min="10" max="10" width="11.21875" style="4" customWidth="1"/>
    <col min="11" max="12" width="9.109375" style="4" customWidth="1"/>
    <col min="13" max="13" width="15.21875" style="4" customWidth="1"/>
    <col min="14" max="15" width="10" style="4" customWidth="1"/>
    <col min="16" max="16" width="20.77734375" style="4" customWidth="1"/>
    <col min="17" max="17" width="17.44140625" style="4" customWidth="1"/>
    <col min="18" max="18" width="14.44140625" style="4" customWidth="1"/>
    <col min="19" max="19" width="19.44140625" style="4" customWidth="1"/>
    <col min="20" max="20" width="15.77734375" style="4" customWidth="1"/>
    <col min="21" max="21" width="14.44140625" style="4" customWidth="1"/>
    <col min="22" max="22" width="6.109375" style="4" customWidth="1"/>
    <col min="23" max="16384" width="11.5546875" style="4"/>
  </cols>
  <sheetData>
    <row r="1" spans="2:22" ht="70.95" customHeight="1" thickBot="1" x14ac:dyDescent="0.35">
      <c r="B1" s="1"/>
      <c r="C1" s="2"/>
      <c r="D1" s="3"/>
      <c r="E1" s="3"/>
      <c r="F1" s="3"/>
      <c r="G1" s="3"/>
      <c r="H1" s="3"/>
      <c r="I1" s="3"/>
      <c r="J1" s="3"/>
      <c r="K1" s="3"/>
      <c r="L1" s="3"/>
      <c r="M1" s="2"/>
      <c r="N1" s="2"/>
      <c r="O1" s="2"/>
      <c r="P1" s="1"/>
      <c r="Q1" s="1"/>
      <c r="R1" s="1"/>
      <c r="S1" s="1"/>
      <c r="T1" s="1"/>
      <c r="U1" s="1"/>
      <c r="V1" s="1"/>
    </row>
    <row r="2" spans="2:22" ht="16.2" thickTop="1" x14ac:dyDescent="0.3">
      <c r="B2" s="5"/>
      <c r="C2" s="6"/>
      <c r="D2" s="7"/>
      <c r="E2" s="7"/>
      <c r="F2" s="7"/>
      <c r="G2" s="7"/>
      <c r="H2" s="7"/>
      <c r="I2" s="7"/>
      <c r="J2" s="7"/>
      <c r="K2" s="7"/>
      <c r="L2" s="7"/>
      <c r="M2" s="6"/>
      <c r="N2" s="6"/>
      <c r="O2" s="6"/>
      <c r="P2" s="8"/>
      <c r="Q2" s="8"/>
      <c r="R2" s="8"/>
      <c r="S2" s="8"/>
      <c r="T2" s="8"/>
      <c r="U2" s="8"/>
      <c r="V2" s="9"/>
    </row>
    <row r="3" spans="2:22" ht="36.6" x14ac:dyDescent="0.5">
      <c r="B3" s="10"/>
      <c r="C3" s="11">
        <f>'[2]A RENSEIGNER'!$C$11</f>
        <v>44513</v>
      </c>
      <c r="D3" s="11"/>
      <c r="E3" s="11"/>
      <c r="F3" s="11"/>
      <c r="G3" s="11"/>
      <c r="H3" s="11"/>
      <c r="I3" s="11"/>
      <c r="J3" s="11"/>
      <c r="K3" s="11"/>
      <c r="L3" s="11"/>
      <c r="M3" s="11"/>
      <c r="N3" s="11"/>
      <c r="O3" s="11"/>
      <c r="P3" s="11"/>
      <c r="Q3" s="11"/>
      <c r="R3" s="11"/>
      <c r="S3" s="11"/>
      <c r="T3" s="11"/>
      <c r="U3" s="11"/>
      <c r="V3" s="12"/>
    </row>
    <row r="4" spans="2:22" ht="31.2" x14ac:dyDescent="0.6">
      <c r="B4" s="10"/>
      <c r="C4" s="13"/>
      <c r="D4" s="14"/>
      <c r="E4" s="14"/>
      <c r="F4" s="14"/>
      <c r="G4" s="14"/>
      <c r="H4" s="14"/>
      <c r="I4" s="14"/>
      <c r="J4" s="14"/>
      <c r="K4" s="14"/>
      <c r="L4" s="14"/>
      <c r="M4" s="13"/>
      <c r="N4" s="13"/>
      <c r="O4" s="13"/>
      <c r="P4" s="15"/>
      <c r="Q4" s="15"/>
      <c r="R4" s="15"/>
      <c r="S4" s="15"/>
      <c r="T4" s="16"/>
      <c r="U4" s="16"/>
      <c r="V4" s="12"/>
    </row>
    <row r="5" spans="2:22" ht="36.6" x14ac:dyDescent="0.5">
      <c r="B5" s="10"/>
      <c r="C5" s="17" t="str">
        <f>'[2]A RENSEIGNER'!$C$12</f>
        <v>ABMA</v>
      </c>
      <c r="D5" s="17"/>
      <c r="E5" s="17"/>
      <c r="F5" s="17"/>
      <c r="G5" s="17"/>
      <c r="H5" s="17"/>
      <c r="I5" s="17"/>
      <c r="J5" s="17"/>
      <c r="K5" s="17"/>
      <c r="L5" s="17"/>
      <c r="M5" s="17"/>
      <c r="N5" s="17"/>
      <c r="O5" s="17"/>
      <c r="P5" s="17"/>
      <c r="Q5" s="17"/>
      <c r="R5" s="17"/>
      <c r="S5" s="17"/>
      <c r="T5" s="17"/>
      <c r="U5" s="17"/>
      <c r="V5" s="12"/>
    </row>
    <row r="6" spans="2:22" ht="31.2" x14ac:dyDescent="0.6">
      <c r="B6" s="10"/>
      <c r="C6" s="13"/>
      <c r="D6" s="14"/>
      <c r="E6" s="14"/>
      <c r="F6" s="14"/>
      <c r="G6" s="14"/>
      <c r="H6" s="14"/>
      <c r="I6" s="14"/>
      <c r="J6" s="14"/>
      <c r="K6" s="14"/>
      <c r="L6" s="14"/>
      <c r="M6" s="13"/>
      <c r="N6" s="13"/>
      <c r="O6" s="13"/>
      <c r="P6" s="15"/>
      <c r="Q6" s="15"/>
      <c r="R6" s="15"/>
      <c r="S6" s="15"/>
      <c r="T6" s="16"/>
      <c r="U6" s="16"/>
      <c r="V6" s="12"/>
    </row>
    <row r="7" spans="2:22" ht="36.6" x14ac:dyDescent="0.5">
      <c r="B7" s="10"/>
      <c r="C7" s="17" t="str">
        <f>"MODE DE JEU"&amp;"  "&amp;'[2]A RENSEIGNER'!$C$16</f>
        <v>MODE DE JEU  3 BANDES</v>
      </c>
      <c r="D7" s="17"/>
      <c r="E7" s="17"/>
      <c r="F7" s="17"/>
      <c r="G7" s="17"/>
      <c r="H7" s="17"/>
      <c r="I7" s="17"/>
      <c r="J7" s="17"/>
      <c r="K7" s="17"/>
      <c r="L7" s="17"/>
      <c r="M7" s="17"/>
      <c r="N7" s="17"/>
      <c r="O7" s="17"/>
      <c r="P7" s="17"/>
      <c r="Q7" s="17"/>
      <c r="R7" s="17"/>
      <c r="S7" s="17"/>
      <c r="T7" s="17"/>
      <c r="U7" s="17"/>
      <c r="V7" s="12"/>
    </row>
    <row r="8" spans="2:22" ht="31.2" x14ac:dyDescent="0.6">
      <c r="B8" s="10"/>
      <c r="C8" s="13"/>
      <c r="D8" s="13"/>
      <c r="E8" s="13"/>
      <c r="F8" s="13"/>
      <c r="G8" s="13"/>
      <c r="H8" s="13"/>
      <c r="I8" s="13"/>
      <c r="J8" s="13"/>
      <c r="K8" s="13"/>
      <c r="L8" s="13"/>
      <c r="M8" s="13"/>
      <c r="N8" s="13"/>
      <c r="O8" s="13"/>
      <c r="P8" s="13"/>
      <c r="Q8" s="13"/>
      <c r="R8" s="13"/>
      <c r="S8" s="15"/>
      <c r="T8" s="16"/>
      <c r="U8" s="16"/>
      <c r="V8" s="12"/>
    </row>
    <row r="9" spans="2:22" ht="36.6" x14ac:dyDescent="0.5">
      <c r="B9" s="10"/>
      <c r="C9" s="17" t="str">
        <f>"CATEGORIE"&amp;"  "&amp;'[2]A RENSEIGNER'!$C$17</f>
        <v>CATEGORIE  R1</v>
      </c>
      <c r="D9" s="17"/>
      <c r="E9" s="17"/>
      <c r="F9" s="17"/>
      <c r="G9" s="17"/>
      <c r="H9" s="17"/>
      <c r="I9" s="17"/>
      <c r="J9" s="17"/>
      <c r="K9" s="17"/>
      <c r="L9" s="17"/>
      <c r="M9" s="17"/>
      <c r="N9" s="17"/>
      <c r="O9" s="17"/>
      <c r="P9" s="17"/>
      <c r="Q9" s="17"/>
      <c r="R9" s="17"/>
      <c r="S9" s="17"/>
      <c r="T9" s="17"/>
      <c r="U9" s="17"/>
      <c r="V9" s="18"/>
    </row>
    <row r="10" spans="2:22" ht="31.2" x14ac:dyDescent="0.3">
      <c r="B10" s="19"/>
      <c r="C10" s="13"/>
      <c r="D10" s="13"/>
      <c r="E10" s="13"/>
      <c r="F10" s="13"/>
      <c r="G10" s="13"/>
      <c r="H10" s="13"/>
      <c r="I10" s="13"/>
      <c r="J10" s="13"/>
      <c r="K10" s="13"/>
      <c r="L10" s="13"/>
      <c r="M10" s="13"/>
      <c r="N10" s="13"/>
      <c r="O10" s="13"/>
      <c r="P10" s="13"/>
      <c r="Q10" s="13"/>
      <c r="R10" s="13"/>
      <c r="S10" s="13"/>
      <c r="T10" s="20"/>
      <c r="U10" s="20"/>
      <c r="V10" s="18"/>
    </row>
    <row r="11" spans="2:22" ht="36.6" x14ac:dyDescent="0.5">
      <c r="B11" s="10"/>
      <c r="C11" s="17" t="str">
        <f>"TOURNOI N°"&amp;"  "&amp;'[2]A RENSEIGNER'!$C$14</f>
        <v>TOURNOI N°  1</v>
      </c>
      <c r="D11" s="17"/>
      <c r="E11" s="17"/>
      <c r="F11" s="17"/>
      <c r="G11" s="17"/>
      <c r="H11" s="17"/>
      <c r="I11" s="17"/>
      <c r="J11" s="17"/>
      <c r="K11" s="17"/>
      <c r="L11" s="17"/>
      <c r="M11" s="17"/>
      <c r="N11" s="17"/>
      <c r="O11" s="17"/>
      <c r="P11" s="17"/>
      <c r="Q11" s="17"/>
      <c r="R11" s="17"/>
      <c r="S11" s="17"/>
      <c r="T11" s="17"/>
      <c r="U11" s="17"/>
      <c r="V11" s="12"/>
    </row>
    <row r="12" spans="2:22" ht="31.2" x14ac:dyDescent="0.6">
      <c r="B12" s="10"/>
      <c r="C12" s="13"/>
      <c r="D12" s="14"/>
      <c r="E12" s="14"/>
      <c r="F12" s="14"/>
      <c r="G12" s="14"/>
      <c r="H12" s="14"/>
      <c r="I12" s="14"/>
      <c r="J12" s="14"/>
      <c r="K12" s="14"/>
      <c r="L12" s="14"/>
      <c r="M12" s="13"/>
      <c r="N12" s="13"/>
      <c r="O12" s="13"/>
      <c r="P12" s="15"/>
      <c r="Q12" s="15"/>
      <c r="R12" s="15"/>
      <c r="S12" s="15"/>
      <c r="T12" s="16"/>
      <c r="U12" s="16"/>
      <c r="V12" s="12"/>
    </row>
    <row r="13" spans="2:22" ht="36.6" x14ac:dyDescent="0.5">
      <c r="B13" s="10"/>
      <c r="C13" s="17" t="str">
        <f>"POULE n°"&amp;"  "&amp;'[2]A RENSEIGNER'!$C$15</f>
        <v>POULE n°  2</v>
      </c>
      <c r="D13" s="17"/>
      <c r="E13" s="17"/>
      <c r="F13" s="17"/>
      <c r="G13" s="17"/>
      <c r="H13" s="17"/>
      <c r="I13" s="17"/>
      <c r="J13" s="17"/>
      <c r="K13" s="17"/>
      <c r="L13" s="17"/>
      <c r="M13" s="17"/>
      <c r="N13" s="17"/>
      <c r="O13" s="17"/>
      <c r="P13" s="17"/>
      <c r="Q13" s="17"/>
      <c r="R13" s="17"/>
      <c r="S13" s="17"/>
      <c r="T13" s="17"/>
      <c r="U13" s="17"/>
      <c r="V13" s="12"/>
    </row>
    <row r="14" spans="2:22" ht="31.2" x14ac:dyDescent="0.6">
      <c r="B14" s="10"/>
      <c r="C14" s="13"/>
      <c r="D14" s="13"/>
      <c r="E14" s="13"/>
      <c r="F14" s="13"/>
      <c r="G14" s="13"/>
      <c r="H14" s="13"/>
      <c r="I14" s="13"/>
      <c r="J14" s="13"/>
      <c r="K14" s="13"/>
      <c r="L14" s="13"/>
      <c r="M14" s="13"/>
      <c r="N14" s="13"/>
      <c r="O14" s="13"/>
      <c r="P14" s="13"/>
      <c r="Q14" s="13"/>
      <c r="R14" s="13"/>
      <c r="S14" s="15"/>
      <c r="T14" s="16"/>
      <c r="U14" s="16"/>
      <c r="V14" s="12"/>
    </row>
    <row r="15" spans="2:22" ht="36.6" x14ac:dyDescent="0.5">
      <c r="B15" s="10"/>
      <c r="C15" s="17" t="s">
        <v>0</v>
      </c>
      <c r="D15" s="17"/>
      <c r="E15" s="17"/>
      <c r="F15" s="17"/>
      <c r="G15" s="17"/>
      <c r="H15" s="17"/>
      <c r="I15" s="17"/>
      <c r="J15" s="17"/>
      <c r="K15" s="17"/>
      <c r="L15" s="17"/>
      <c r="M15" s="17"/>
      <c r="N15" s="17"/>
      <c r="O15" s="17"/>
      <c r="P15" s="17"/>
      <c r="Q15" s="17"/>
      <c r="R15" s="17"/>
      <c r="S15" s="17"/>
      <c r="T15" s="17"/>
      <c r="U15" s="17"/>
      <c r="V15" s="12"/>
    </row>
    <row r="16" spans="2:22" ht="16.2" thickBot="1" x14ac:dyDescent="0.35">
      <c r="B16" s="21"/>
      <c r="C16" s="2"/>
      <c r="D16" s="3"/>
      <c r="E16" s="3"/>
      <c r="F16" s="3"/>
      <c r="G16" s="3"/>
      <c r="H16" s="3"/>
      <c r="I16" s="3"/>
      <c r="J16" s="3"/>
      <c r="K16" s="3"/>
      <c r="L16" s="3"/>
      <c r="M16" s="2"/>
      <c r="N16" s="2"/>
      <c r="O16" s="2"/>
      <c r="P16" s="1"/>
      <c r="Q16" s="1"/>
      <c r="R16" s="1"/>
      <c r="S16" s="1"/>
      <c r="T16" s="1"/>
      <c r="U16" s="1"/>
      <c r="V16" s="22"/>
    </row>
    <row r="17" spans="2:22" ht="60.75" customHeight="1" thickTop="1" thickBot="1" x14ac:dyDescent="0.35">
      <c r="B17" s="21"/>
      <c r="C17" s="23" t="s">
        <v>1</v>
      </c>
      <c r="D17" s="24" t="str">
        <f>C18</f>
        <v>DI GIOIA Serge</v>
      </c>
      <c r="E17" s="24"/>
      <c r="F17" s="24"/>
      <c r="G17" s="25" t="str">
        <f>C22</f>
        <v>DAIRE Eric</v>
      </c>
      <c r="H17" s="25"/>
      <c r="I17" s="25"/>
      <c r="J17" s="26" t="str">
        <f>C26</f>
        <v>HENRIQUET Marc</v>
      </c>
      <c r="K17" s="26"/>
      <c r="L17" s="27"/>
      <c r="M17" s="28" t="s">
        <v>2</v>
      </c>
      <c r="N17" s="29" t="s">
        <v>3</v>
      </c>
      <c r="O17" s="30"/>
      <c r="P17" s="31" t="s">
        <v>4</v>
      </c>
      <c r="Q17" s="32" t="s">
        <v>5</v>
      </c>
      <c r="R17" s="33" t="s">
        <v>6</v>
      </c>
      <c r="S17" s="34" t="s">
        <v>7</v>
      </c>
      <c r="T17" s="34" t="s">
        <v>8</v>
      </c>
      <c r="U17" s="35" t="s">
        <v>9</v>
      </c>
      <c r="V17" s="22"/>
    </row>
    <row r="18" spans="2:22" ht="45" customHeight="1" thickTop="1" x14ac:dyDescent="0.3">
      <c r="B18" s="21"/>
      <c r="C18" s="36" t="str">
        <f>IF(ISBLANK('[2]A RENSEIGNER'!B28),"",'[2]A RENSEIGNER'!B28)</f>
        <v>DI GIOIA Serge</v>
      </c>
      <c r="D18" s="37"/>
      <c r="E18" s="38"/>
      <c r="F18" s="39"/>
      <c r="G18" s="40">
        <f>IF(ISBLANK('[2]POULE DE 3 '!E36),"",'[2]POULE DE 3 '!E36)</f>
        <v>8</v>
      </c>
      <c r="H18" s="40"/>
      <c r="I18" s="40">
        <f>IF(ISBLANK('[2]POULE DE 3 '!F36),"",'[2]POULE DE 3 '!F36)</f>
        <v>34</v>
      </c>
      <c r="J18" s="40">
        <f>IF(ISBLANK('[2]POULE DE 3 '!E44),"",'[2]POULE DE 3 '!E44)</f>
        <v>5</v>
      </c>
      <c r="K18" s="40"/>
      <c r="L18" s="41">
        <f>IF(ISBLANK('[2]POULE DE 3 '!F44),"",'[2]POULE DE 3 '!F44)</f>
        <v>37</v>
      </c>
      <c r="M18" s="42">
        <f>IF('[2]POULE DE 3 '!R27=0,"",'[2]POULE DE 3 '!R27)</f>
        <v>13</v>
      </c>
      <c r="N18" s="43">
        <f>IF('[2]POULE DE 3 '!S27=0,"",'[2]POULE DE 3 '!S27)</f>
        <v>71</v>
      </c>
      <c r="O18" s="44"/>
      <c r="P18" s="45">
        <f>IF(ISERROR('[2]POULE DE 3 '!T27),"",'[2]POULE DE 3 '!T27)</f>
        <v>0.18309859154929578</v>
      </c>
      <c r="Q18" s="46">
        <f>IF(ISERROR('[2]POULE DE 3 '!W27),"",'[2]POULE DE 3 '!W27)</f>
        <v>0</v>
      </c>
      <c r="R18" s="47" t="str">
        <f>IF(ISERROR('[2]POULE DE 3 '!Y27),"",IF(ISBLANK('[2]A RENSEIGNER'!B28),"",IF('[2]POULE DE 3 '!Y27=1,'[2]POULE DE 3 '!Y27&amp;"er",'[2]POULE DE 3 '!Y27&amp;"ème")))</f>
        <v>3ème</v>
      </c>
      <c r="S18" s="48">
        <f>IF(ISERROR('[2]POULE DE 3 '!Z27),"",'[2]POULE DE 3 '!Z27)</f>
        <v>3</v>
      </c>
      <c r="T18" s="48">
        <f>IF(ISBLANK(C18),"",'[2]POULE DE 3 '!AG27)</f>
        <v>0</v>
      </c>
      <c r="U18" s="49">
        <f>IF(ISERROR('[2]POULE DE 3 '!AH27),"",'[2]POULE DE 3 '!AH27)</f>
        <v>3</v>
      </c>
      <c r="V18" s="22"/>
    </row>
    <row r="19" spans="2:22" ht="45" customHeight="1" x14ac:dyDescent="0.3">
      <c r="B19" s="21"/>
      <c r="C19" s="50" t="str">
        <f>'[2]A RENSEIGNER'!C28</f>
        <v>R1</v>
      </c>
      <c r="D19" s="51"/>
      <c r="E19" s="52"/>
      <c r="F19" s="53"/>
      <c r="G19" s="54"/>
      <c r="H19" s="54">
        <f>'[2]POULE DE 3 '!J36</f>
        <v>0</v>
      </c>
      <c r="I19" s="54"/>
      <c r="J19" s="54"/>
      <c r="K19" s="54">
        <f>'[2]POULE DE 3 '!J44</f>
        <v>0</v>
      </c>
      <c r="L19" s="55"/>
      <c r="M19" s="56" t="s">
        <v>10</v>
      </c>
      <c r="N19" s="57"/>
      <c r="O19" s="58" t="s">
        <v>11</v>
      </c>
      <c r="P19" s="59"/>
      <c r="Q19" s="46"/>
      <c r="R19" s="48"/>
      <c r="S19" s="48"/>
      <c r="T19" s="48"/>
      <c r="U19" s="49"/>
      <c r="V19" s="22"/>
    </row>
    <row r="20" spans="2:22" ht="45" customHeight="1" thickBot="1" x14ac:dyDescent="0.35">
      <c r="B20" s="21"/>
      <c r="C20" s="60" t="str">
        <f>'[2]A RENSEIGNER'!D28</f>
        <v>ABASM</v>
      </c>
      <c r="D20" s="61"/>
      <c r="E20" s="62"/>
      <c r="F20" s="63"/>
      <c r="G20" s="64">
        <f>+'[2]POULE DE 3 '!I36</f>
        <v>0.23529411764705882</v>
      </c>
      <c r="H20" s="65"/>
      <c r="I20" s="65">
        <f>IF(ISBLANK('[2]POULE DE 3 '!G36),"",'[2]POULE DE 3 '!G36)</f>
        <v>2</v>
      </c>
      <c r="J20" s="64">
        <f>+'[2]POULE DE 3 '!I44</f>
        <v>0.13513513513513514</v>
      </c>
      <c r="K20" s="65"/>
      <c r="L20" s="66">
        <f>IF(ISBLANK('[2]POULE DE 3 '!G44),"",'[2]POULE DE 3 '!G44)</f>
        <v>2</v>
      </c>
      <c r="M20" s="67" t="str">
        <f>IF('[2]POULE DE 3 '!U27=0,"",'[2]POULE DE 3 '!U27)</f>
        <v/>
      </c>
      <c r="N20" s="68"/>
      <c r="O20" s="69">
        <f>IF('[2]POULE DE 3 '!V27=0,"",'[2]POULE DE 3 '!V27)</f>
        <v>2</v>
      </c>
      <c r="P20" s="70"/>
      <c r="Q20" s="71"/>
      <c r="R20" s="72"/>
      <c r="S20" s="72"/>
      <c r="T20" s="72"/>
      <c r="U20" s="73"/>
      <c r="V20" s="22"/>
    </row>
    <row r="21" spans="2:22" ht="60.75" customHeight="1" thickTop="1" thickBot="1" x14ac:dyDescent="0.35">
      <c r="B21" s="21"/>
      <c r="C21" s="23" t="s">
        <v>1</v>
      </c>
      <c r="D21" s="24" t="str">
        <f>D17</f>
        <v>DI GIOIA Serge</v>
      </c>
      <c r="E21" s="24"/>
      <c r="F21" s="24"/>
      <c r="G21" s="25" t="str">
        <f>G17</f>
        <v>DAIRE Eric</v>
      </c>
      <c r="H21" s="25"/>
      <c r="I21" s="25"/>
      <c r="J21" s="26" t="str">
        <f>J17</f>
        <v>HENRIQUET Marc</v>
      </c>
      <c r="K21" s="26"/>
      <c r="L21" s="27"/>
      <c r="M21" s="74" t="s">
        <v>2</v>
      </c>
      <c r="N21" s="75" t="s">
        <v>3</v>
      </c>
      <c r="O21" s="76"/>
      <c r="P21" s="77" t="s">
        <v>4</v>
      </c>
      <c r="Q21" s="32" t="s">
        <v>5</v>
      </c>
      <c r="R21" s="33" t="s">
        <v>6</v>
      </c>
      <c r="S21" s="34" t="s">
        <v>12</v>
      </c>
      <c r="T21" s="34" t="s">
        <v>8</v>
      </c>
      <c r="U21" s="35" t="s">
        <v>9</v>
      </c>
      <c r="V21" s="22"/>
    </row>
    <row r="22" spans="2:22" ht="43.95" customHeight="1" thickTop="1" x14ac:dyDescent="0.3">
      <c r="B22" s="21"/>
      <c r="C22" s="78" t="str">
        <f>IF(ISBLANK('[2]A RENSEIGNER'!B29),"",'[2]A RENSEIGNER'!B29)</f>
        <v>DAIRE Eric</v>
      </c>
      <c r="D22" s="79">
        <f>IF(ISBLANK('[2]POULE DE 3 '!E37),"",'[2]POULE DE 3 '!E37)</f>
        <v>15</v>
      </c>
      <c r="E22" s="79"/>
      <c r="F22" s="79">
        <f>IF(ISBLANK('[2]POULE DE 3 '!F37),"",'[2]POULE DE 3 '!F37)</f>
        <v>34</v>
      </c>
      <c r="G22" s="80"/>
      <c r="H22" s="81"/>
      <c r="I22" s="82"/>
      <c r="J22" s="79">
        <f>IF(ISBLANK('[2]POULE DE 3 '!E28),"",'[2]POULE DE 3 '!E28)</f>
        <v>8</v>
      </c>
      <c r="K22" s="79"/>
      <c r="L22" s="83">
        <f>IF(ISBLANK('[2]POULE DE 3 '!F28),"",'[2]POULE DE 3 '!F28)</f>
        <v>44</v>
      </c>
      <c r="M22" s="84">
        <f>IF('[2]POULE DE 3 '!R28=0,"",'[2]POULE DE 3 '!R28)</f>
        <v>23</v>
      </c>
      <c r="N22" s="85">
        <f>IF(ISERROR('[2]POULE DE 3 '!S28),"",'[2]POULE DE 3 '!S28)</f>
        <v>78</v>
      </c>
      <c r="O22" s="86"/>
      <c r="P22" s="87">
        <f>IF(ISERROR('[2]POULE DE 3 '!T28),"",'[2]POULE DE 3 '!T28)</f>
        <v>0.29487179487179488</v>
      </c>
      <c r="Q22" s="88">
        <f>IF(ISERROR('[2]POULE DE 3 '!W28),"",'[2]POULE DE 3 '!W28)</f>
        <v>2</v>
      </c>
      <c r="R22" s="89" t="str">
        <f>IF(ISERROR('[2]POULE DE 3 '!Y28),"",IF(ISBLANK('[2]A RENSEIGNER'!B29),"",IF('[2]POULE DE 3 '!Y28=1,'[2]POULE DE 3 '!Y28&amp;"er",'[2]POULE DE 3 '!Y28&amp;"ème")))</f>
        <v>2ème</v>
      </c>
      <c r="S22" s="90">
        <f>IF(ISERROR('[2]POULE DE 3 '!Z28),"",'[2]POULE DE 3 '!Z28)</f>
        <v>5</v>
      </c>
      <c r="T22" s="90">
        <f>+'[2]POULE DE 3 '!AG28</f>
        <v>2</v>
      </c>
      <c r="U22" s="91">
        <f>IF(ISERROR('[2]POULE DE 3 '!AH28),"",'[2]POULE DE 3 '!AH28)</f>
        <v>7</v>
      </c>
      <c r="V22" s="22"/>
    </row>
    <row r="23" spans="2:22" ht="43.95" customHeight="1" x14ac:dyDescent="0.3">
      <c r="B23" s="21"/>
      <c r="C23" s="92" t="str">
        <f>'[2]A RENSEIGNER'!C29</f>
        <v>R1</v>
      </c>
      <c r="D23" s="93"/>
      <c r="E23" s="93">
        <f>'[2]POULE DE 3 '!J37</f>
        <v>2</v>
      </c>
      <c r="F23" s="93"/>
      <c r="G23" s="94"/>
      <c r="H23" s="95"/>
      <c r="I23" s="96"/>
      <c r="J23" s="93"/>
      <c r="K23" s="93">
        <f>'[2]POULE DE 3 '!J28</f>
        <v>0</v>
      </c>
      <c r="L23" s="97"/>
      <c r="M23" s="98" t="s">
        <v>10</v>
      </c>
      <c r="N23" s="99"/>
      <c r="O23" s="100"/>
      <c r="P23" s="101" t="s">
        <v>11</v>
      </c>
      <c r="Q23" s="88"/>
      <c r="R23" s="90"/>
      <c r="S23" s="90"/>
      <c r="T23" s="90"/>
      <c r="U23" s="91"/>
      <c r="V23" s="22"/>
    </row>
    <row r="24" spans="2:22" ht="43.95" customHeight="1" thickBot="1" x14ac:dyDescent="0.35">
      <c r="B24" s="21"/>
      <c r="C24" s="102" t="str">
        <f>'[2]A RENSEIGNER'!D29</f>
        <v>ABASM</v>
      </c>
      <c r="D24" s="103">
        <f>+'[2]POULE DE 3 '!I37</f>
        <v>0.44117647058823528</v>
      </c>
      <c r="E24" s="104"/>
      <c r="F24" s="104">
        <f>IF(ISBLANK('[2]POULE DE 3 '!G37),"",'[2]POULE DE 3 '!G37)</f>
        <v>2</v>
      </c>
      <c r="G24" s="105"/>
      <c r="H24" s="106"/>
      <c r="I24" s="107"/>
      <c r="J24" s="103">
        <f>+'[2]POULE DE 3 '!I28</f>
        <v>0.18181818181818182</v>
      </c>
      <c r="K24" s="104"/>
      <c r="L24" s="108">
        <f>IF(ISBLANK('[2]POULE DE 3 '!G28),"",'[2]POULE DE 3 '!G28)</f>
        <v>1</v>
      </c>
      <c r="M24" s="109">
        <f>IF('[2]POULE DE 3 '!U28=0,"",'[2]POULE DE 3 '!U28)</f>
        <v>0.44117647058823528</v>
      </c>
      <c r="N24" s="110"/>
      <c r="O24" s="111">
        <f>IF('[2]POULE DE 3 '!V28=0,"",'[2]POULE DE 3 '!V28)</f>
        <v>2</v>
      </c>
      <c r="P24" s="112"/>
      <c r="Q24" s="113"/>
      <c r="R24" s="114"/>
      <c r="S24" s="114"/>
      <c r="T24" s="114"/>
      <c r="U24" s="115"/>
      <c r="V24" s="22"/>
    </row>
    <row r="25" spans="2:22" ht="60.75" customHeight="1" thickTop="1" thickBot="1" x14ac:dyDescent="0.35">
      <c r="B25" s="21"/>
      <c r="C25" s="23" t="s">
        <v>1</v>
      </c>
      <c r="D25" s="24" t="str">
        <f>$D$21</f>
        <v>DI GIOIA Serge</v>
      </c>
      <c r="E25" s="24"/>
      <c r="F25" s="24"/>
      <c r="G25" s="25" t="str">
        <f>$G$21</f>
        <v>DAIRE Eric</v>
      </c>
      <c r="H25" s="25"/>
      <c r="I25" s="25"/>
      <c r="J25" s="26" t="str">
        <f>$J$21</f>
        <v>HENRIQUET Marc</v>
      </c>
      <c r="K25" s="26"/>
      <c r="L25" s="27"/>
      <c r="M25" s="116" t="s">
        <v>2</v>
      </c>
      <c r="N25" s="117" t="s">
        <v>3</v>
      </c>
      <c r="O25" s="118"/>
      <c r="P25" s="119" t="s">
        <v>4</v>
      </c>
      <c r="Q25" s="32" t="s">
        <v>5</v>
      </c>
      <c r="R25" s="33" t="s">
        <v>6</v>
      </c>
      <c r="S25" s="34" t="s">
        <v>12</v>
      </c>
      <c r="T25" s="34" t="s">
        <v>8</v>
      </c>
      <c r="U25" s="35" t="s">
        <v>9</v>
      </c>
      <c r="V25" s="22"/>
    </row>
    <row r="26" spans="2:22" ht="46.95" customHeight="1" thickTop="1" x14ac:dyDescent="0.3">
      <c r="B26" s="21"/>
      <c r="C26" s="120" t="str">
        <f>IF(ISBLANK('[2]A RENSEIGNER'!B30),"",'[2]A RENSEIGNER'!B30)</f>
        <v>HENRIQUET Marc</v>
      </c>
      <c r="D26" s="121">
        <f>IF(ISBLANK('[2]POULE DE 3 '!E46),"",'[2]POULE DE 3 '!E46)</f>
        <v>15</v>
      </c>
      <c r="E26" s="121"/>
      <c r="F26" s="121">
        <f>+'[2]POULE DE 3 '!F46</f>
        <v>37</v>
      </c>
      <c r="G26" s="121">
        <f>IF(ISBLANK('[2]POULE DE 3 '!E29),"",'[2]POULE DE 3 '!E29)</f>
        <v>15</v>
      </c>
      <c r="H26" s="121"/>
      <c r="I26" s="121">
        <f>+'[2]POULE DE 3 '!F29</f>
        <v>44</v>
      </c>
      <c r="J26" s="122"/>
      <c r="K26" s="123"/>
      <c r="L26" s="124"/>
      <c r="M26" s="125">
        <f>IF('[2]POULE DE 3 '!R29=0,"",'[2]POULE DE 3 '!R29)</f>
        <v>30</v>
      </c>
      <c r="N26" s="126">
        <f>IF(ISERROR('[2]POULE DE 3 '!S29),"",'[2]POULE DE 3 '!S29)</f>
        <v>81</v>
      </c>
      <c r="O26" s="127"/>
      <c r="P26" s="128">
        <f>IF(ISERROR('[2]POULE DE 3 '!T29),"",'[2]POULE DE 3 '!T29)</f>
        <v>0.37037037037037035</v>
      </c>
      <c r="Q26" s="129">
        <f>IF(ISERROR('[2]POULE DE 3 '!W29),"",'[2]POULE DE 3 '!W29)</f>
        <v>4</v>
      </c>
      <c r="R26" s="130" t="str">
        <f>IF(ISERROR('[2]POULE DE 3 '!Y29),"",IF(ISBLANK('[2]A RENSEIGNER'!B30),"",IF('[2]POULE DE 3 '!Y29=1,'[2]POULE DE 3 '!Y29&amp;"er",'[2]POULE DE 3 '!Y29&amp;"ème")))</f>
        <v>1er</v>
      </c>
      <c r="S26" s="131">
        <f>IF(ISERROR('[2]POULE DE 3 '!Z29),"",'[2]POULE DE 3 '!Z29)</f>
        <v>8</v>
      </c>
      <c r="T26" s="131">
        <f>+'[2]POULE DE 3 '!AG29</f>
        <v>3</v>
      </c>
      <c r="U26" s="132">
        <f>IF(ISERROR('[2]POULE DE 3 '!AH29),"",'[2]POULE DE 3 '!AH29)</f>
        <v>11</v>
      </c>
      <c r="V26" s="22"/>
    </row>
    <row r="27" spans="2:22" ht="46.95" customHeight="1" x14ac:dyDescent="0.3">
      <c r="B27" s="21"/>
      <c r="C27" s="133" t="str">
        <f>'[2]A RENSEIGNER'!C30</f>
        <v>R1</v>
      </c>
      <c r="D27" s="134"/>
      <c r="E27" s="134">
        <f>'[2]POULE DE 3 '!J46</f>
        <v>2</v>
      </c>
      <c r="F27" s="134"/>
      <c r="G27" s="134"/>
      <c r="H27" s="134">
        <f>'[2]POULE DE 3 '!J29</f>
        <v>2</v>
      </c>
      <c r="I27" s="134"/>
      <c r="J27" s="135"/>
      <c r="K27" s="136"/>
      <c r="L27" s="137"/>
      <c r="M27" s="138" t="s">
        <v>10</v>
      </c>
      <c r="N27" s="139"/>
      <c r="O27" s="140" t="s">
        <v>11</v>
      </c>
      <c r="P27" s="141"/>
      <c r="Q27" s="129"/>
      <c r="R27" s="131"/>
      <c r="S27" s="131"/>
      <c r="T27" s="131"/>
      <c r="U27" s="132"/>
      <c r="V27" s="22"/>
    </row>
    <row r="28" spans="2:22" ht="46.95" customHeight="1" thickBot="1" x14ac:dyDescent="0.35">
      <c r="B28" s="21"/>
      <c r="C28" s="142" t="str">
        <f>'[2]A RENSEIGNER'!D30</f>
        <v>ABASM</v>
      </c>
      <c r="D28" s="143">
        <f>+'[2]POULE DE 3 '!I46</f>
        <v>0.40540540540540543</v>
      </c>
      <c r="E28" s="144"/>
      <c r="F28" s="144">
        <f>IF(ISBLANK('[2]POULE DE 3 '!G46),"",'[2]POULE DE 3 '!G46)</f>
        <v>1</v>
      </c>
      <c r="G28" s="143">
        <f>+'[2]POULE DE 3 '!I29</f>
        <v>0.34090909090909088</v>
      </c>
      <c r="H28" s="144"/>
      <c r="I28" s="144">
        <f>IF(ISBLANK('[2]POULE DE 3 '!G29),"",'[2]POULE DE 3 '!G29)</f>
        <v>2</v>
      </c>
      <c r="J28" s="145"/>
      <c r="K28" s="146"/>
      <c r="L28" s="147"/>
      <c r="M28" s="148">
        <f>IF('[2]POULE DE 3 '!U29=0,"",'[2]POULE DE 3 '!U29)</f>
        <v>0.40540540540540543</v>
      </c>
      <c r="N28" s="149"/>
      <c r="O28" s="150">
        <f>IF('[2]POULE DE 3 '!V29=0,"",'[2]POULE DE 3 '!V29)</f>
        <v>2</v>
      </c>
      <c r="P28" s="151"/>
      <c r="Q28" s="152"/>
      <c r="R28" s="153"/>
      <c r="S28" s="153"/>
      <c r="T28" s="153"/>
      <c r="U28" s="154"/>
      <c r="V28" s="22"/>
    </row>
    <row r="29" spans="2:22" ht="16.2" thickTop="1" x14ac:dyDescent="0.3">
      <c r="B29" s="21"/>
      <c r="C29" s="2"/>
      <c r="D29" s="3"/>
      <c r="E29" s="3"/>
      <c r="F29" s="3"/>
      <c r="G29" s="3"/>
      <c r="H29" s="3"/>
      <c r="I29" s="3"/>
      <c r="J29" s="3"/>
      <c r="K29" s="3"/>
      <c r="L29" s="3"/>
      <c r="M29" s="2"/>
      <c r="N29" s="2"/>
      <c r="O29" s="2"/>
      <c r="P29" s="1"/>
      <c r="Q29" s="1"/>
      <c r="R29" s="1"/>
      <c r="S29" s="1"/>
      <c r="T29" s="1"/>
      <c r="U29" s="1"/>
      <c r="V29" s="22"/>
    </row>
    <row r="30" spans="2:22" ht="16.2" thickBot="1" x14ac:dyDescent="0.35">
      <c r="B30" s="155"/>
      <c r="C30" s="156"/>
      <c r="D30" s="157"/>
      <c r="E30" s="157"/>
      <c r="F30" s="157"/>
      <c r="G30" s="157"/>
      <c r="H30" s="157"/>
      <c r="I30" s="157"/>
      <c r="J30" s="157"/>
      <c r="K30" s="157"/>
      <c r="L30" s="157"/>
      <c r="M30" s="156"/>
      <c r="N30" s="156"/>
      <c r="O30" s="156"/>
      <c r="P30" s="158"/>
      <c r="Q30" s="158"/>
      <c r="R30" s="158"/>
      <c r="S30" s="158"/>
      <c r="T30" s="158"/>
      <c r="U30" s="158"/>
      <c r="V30" s="159"/>
    </row>
    <row r="31" spans="2:22" ht="16.2" thickTop="1" x14ac:dyDescent="0.3"/>
  </sheetData>
  <sheetProtection password="CD5D" sheet="1" objects="1" scenarios="1"/>
  <mergeCells count="48">
    <mergeCell ref="R26:R28"/>
    <mergeCell ref="S26:S28"/>
    <mergeCell ref="T26:T28"/>
    <mergeCell ref="U26:U28"/>
    <mergeCell ref="M27:N27"/>
    <mergeCell ref="O27:P27"/>
    <mergeCell ref="M28:N28"/>
    <mergeCell ref="O28:P28"/>
    <mergeCell ref="D25:F25"/>
    <mergeCell ref="G25:I25"/>
    <mergeCell ref="J25:L25"/>
    <mergeCell ref="N25:O25"/>
    <mergeCell ref="N26:O26"/>
    <mergeCell ref="Q26:Q28"/>
    <mergeCell ref="N22:O22"/>
    <mergeCell ref="Q22:Q24"/>
    <mergeCell ref="R22:R24"/>
    <mergeCell ref="S22:S24"/>
    <mergeCell ref="T22:T24"/>
    <mergeCell ref="U22:U24"/>
    <mergeCell ref="M23:N23"/>
    <mergeCell ref="M24:N24"/>
    <mergeCell ref="O24:P24"/>
    <mergeCell ref="U18:U20"/>
    <mergeCell ref="M19:N19"/>
    <mergeCell ref="O19:P19"/>
    <mergeCell ref="M20:N20"/>
    <mergeCell ref="O20:P20"/>
    <mergeCell ref="D21:F21"/>
    <mergeCell ref="G21:I21"/>
    <mergeCell ref="J21:L21"/>
    <mergeCell ref="N21:O21"/>
    <mergeCell ref="C15:U15"/>
    <mergeCell ref="D17:F17"/>
    <mergeCell ref="G17:I17"/>
    <mergeCell ref="J17:L17"/>
    <mergeCell ref="N17:O17"/>
    <mergeCell ref="N18:O18"/>
    <mergeCell ref="Q18:Q20"/>
    <mergeCell ref="R18:R20"/>
    <mergeCell ref="S18:S20"/>
    <mergeCell ref="T18:T20"/>
    <mergeCell ref="C3:U3"/>
    <mergeCell ref="C5:U5"/>
    <mergeCell ref="C7:U7"/>
    <mergeCell ref="C9:U9"/>
    <mergeCell ref="C11:U11"/>
    <mergeCell ref="C13:U13"/>
  </mergeCells>
  <conditionalFormatting sqref="H19 K19 E23 K23 E27 H27">
    <cfRule type="cellIs" dxfId="15" priority="6" operator="equal">
      <formula>0</formula>
    </cfRule>
    <cfRule type="cellIs" dxfId="14" priority="7" operator="equal">
      <formula>2</formula>
    </cfRule>
    <cfRule type="cellIs" dxfId="13" priority="8" operator="equal">
      <formula>1</formula>
    </cfRule>
  </conditionalFormatting>
  <conditionalFormatting sqref="H19 K19 K23 E23 E27 H27">
    <cfRule type="containsErrors" dxfId="12" priority="5">
      <formula>ISERROR(E19)</formula>
    </cfRule>
  </conditionalFormatting>
  <conditionalFormatting sqref="C18">
    <cfRule type="expression" dxfId="11" priority="4">
      <formula>$R$18="1er"</formula>
    </cfRule>
  </conditionalFormatting>
  <conditionalFormatting sqref="R22:R24 R18:R20 R26:R28">
    <cfRule type="containsText" dxfId="10" priority="3" operator="containsText" text="1er">
      <formula>NOT(ISERROR(SEARCH("1er",R18)))</formula>
    </cfRule>
  </conditionalFormatting>
  <conditionalFormatting sqref="C22">
    <cfRule type="expression" dxfId="9" priority="2">
      <formula>$R$22="1er"</formula>
    </cfRule>
  </conditionalFormatting>
  <conditionalFormatting sqref="C26">
    <cfRule type="expression" dxfId="8" priority="1">
      <formula>$R$26="1er"</formula>
    </cfRule>
  </conditionalFormatting>
  <printOptions horizontalCentered="1" verticalCentered="1"/>
  <pageMargins left="0" right="0" top="0" bottom="0" header="0.31496062992125984" footer="0.31496062992125984"/>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F8A95-1A83-42ED-94BB-7BF5717E650C}">
  <sheetPr>
    <tabColor theme="3" tint="0.39997558519241921"/>
    <pageSetUpPr fitToPage="1"/>
  </sheetPr>
  <dimension ref="B1:V31"/>
  <sheetViews>
    <sheetView showGridLines="0" topLeftCell="A4" zoomScale="55" zoomScaleNormal="55" workbookViewId="0">
      <selection activeCell="T22" sqref="T22:T24"/>
    </sheetView>
  </sheetViews>
  <sheetFormatPr baseColWidth="10" defaultRowHeight="15.6" x14ac:dyDescent="0.3"/>
  <cols>
    <col min="1" max="1" width="11.5546875" style="4"/>
    <col min="2" max="2" width="5.21875" style="4" customWidth="1"/>
    <col min="3" max="3" width="29.44140625" style="4" customWidth="1"/>
    <col min="4" max="4" width="12.109375" style="4" customWidth="1"/>
    <col min="5" max="6" width="9.109375" style="4" customWidth="1"/>
    <col min="7" max="7" width="11.6640625" style="4" customWidth="1"/>
    <col min="8" max="8" width="9.44140625" style="4" customWidth="1"/>
    <col min="9" max="9" width="9.109375" style="4" customWidth="1"/>
    <col min="10" max="10" width="11.21875" style="4" customWidth="1"/>
    <col min="11" max="12" width="9.109375" style="4" customWidth="1"/>
    <col min="13" max="13" width="15.21875" style="4" customWidth="1"/>
    <col min="14" max="15" width="10" style="4" customWidth="1"/>
    <col min="16" max="16" width="20.77734375" style="4" customWidth="1"/>
    <col min="17" max="17" width="17.44140625" style="4" customWidth="1"/>
    <col min="18" max="18" width="14.44140625" style="4" customWidth="1"/>
    <col min="19" max="19" width="19.44140625" style="4" customWidth="1"/>
    <col min="20" max="20" width="15.77734375" style="4" customWidth="1"/>
    <col min="21" max="21" width="14.44140625" style="4" customWidth="1"/>
    <col min="22" max="22" width="6.109375" style="4" customWidth="1"/>
    <col min="23" max="16384" width="11.5546875" style="4"/>
  </cols>
  <sheetData>
    <row r="1" spans="2:22" ht="70.95" customHeight="1" thickBot="1" x14ac:dyDescent="0.35">
      <c r="B1" s="1"/>
      <c r="C1" s="2"/>
      <c r="D1" s="3"/>
      <c r="E1" s="3"/>
      <c r="F1" s="3"/>
      <c r="G1" s="3"/>
      <c r="H1" s="3"/>
      <c r="I1" s="3"/>
      <c r="J1" s="3"/>
      <c r="K1" s="3"/>
      <c r="L1" s="3"/>
      <c r="M1" s="2"/>
      <c r="N1" s="2"/>
      <c r="O1" s="2"/>
      <c r="P1" s="1"/>
      <c r="Q1" s="1"/>
      <c r="R1" s="1"/>
      <c r="S1" s="1"/>
      <c r="T1" s="1"/>
      <c r="U1" s="1"/>
      <c r="V1" s="1"/>
    </row>
    <row r="2" spans="2:22" ht="16.2" thickTop="1" x14ac:dyDescent="0.3">
      <c r="B2" s="5"/>
      <c r="C2" s="6"/>
      <c r="D2" s="7"/>
      <c r="E2" s="7"/>
      <c r="F2" s="7"/>
      <c r="G2" s="7"/>
      <c r="H2" s="7"/>
      <c r="I2" s="7"/>
      <c r="J2" s="7"/>
      <c r="K2" s="7"/>
      <c r="L2" s="7"/>
      <c r="M2" s="6"/>
      <c r="N2" s="6"/>
      <c r="O2" s="6"/>
      <c r="P2" s="8"/>
      <c r="Q2" s="8"/>
      <c r="R2" s="8"/>
      <c r="S2" s="8"/>
      <c r="T2" s="8"/>
      <c r="U2" s="8"/>
      <c r="V2" s="9"/>
    </row>
    <row r="3" spans="2:22" ht="36.6" x14ac:dyDescent="0.5">
      <c r="B3" s="10"/>
      <c r="C3" s="11">
        <f>'[6]A RENSEIGNER'!$C$11</f>
        <v>44513</v>
      </c>
      <c r="D3" s="11"/>
      <c r="E3" s="11"/>
      <c r="F3" s="11"/>
      <c r="G3" s="11"/>
      <c r="H3" s="11"/>
      <c r="I3" s="11"/>
      <c r="J3" s="11"/>
      <c r="K3" s="11"/>
      <c r="L3" s="11"/>
      <c r="M3" s="11"/>
      <c r="N3" s="11"/>
      <c r="O3" s="11"/>
      <c r="P3" s="11"/>
      <c r="Q3" s="11"/>
      <c r="R3" s="11"/>
      <c r="S3" s="11"/>
      <c r="T3" s="11"/>
      <c r="U3" s="11"/>
      <c r="V3" s="12"/>
    </row>
    <row r="4" spans="2:22" ht="31.2" x14ac:dyDescent="0.6">
      <c r="B4" s="10"/>
      <c r="C4" s="13"/>
      <c r="D4" s="14"/>
      <c r="E4" s="14"/>
      <c r="F4" s="14"/>
      <c r="G4" s="14"/>
      <c r="H4" s="14"/>
      <c r="I4" s="14"/>
      <c r="J4" s="14"/>
      <c r="K4" s="14"/>
      <c r="L4" s="14"/>
      <c r="M4" s="13"/>
      <c r="N4" s="13"/>
      <c r="O4" s="13"/>
      <c r="P4" s="15"/>
      <c r="Q4" s="15"/>
      <c r="R4" s="15"/>
      <c r="S4" s="15"/>
      <c r="T4" s="16"/>
      <c r="U4" s="16"/>
      <c r="V4" s="12"/>
    </row>
    <row r="5" spans="2:22" ht="36.6" x14ac:dyDescent="0.5">
      <c r="B5" s="10"/>
      <c r="C5" s="17" t="str">
        <f>'[6]A RENSEIGNER'!$C$12</f>
        <v>ABMA</v>
      </c>
      <c r="D5" s="17"/>
      <c r="E5" s="17"/>
      <c r="F5" s="17"/>
      <c r="G5" s="17"/>
      <c r="H5" s="17"/>
      <c r="I5" s="17"/>
      <c r="J5" s="17"/>
      <c r="K5" s="17"/>
      <c r="L5" s="17"/>
      <c r="M5" s="17"/>
      <c r="N5" s="17"/>
      <c r="O5" s="17"/>
      <c r="P5" s="17"/>
      <c r="Q5" s="17"/>
      <c r="R5" s="17"/>
      <c r="S5" s="17"/>
      <c r="T5" s="17"/>
      <c r="U5" s="17"/>
      <c r="V5" s="12"/>
    </row>
    <row r="6" spans="2:22" ht="31.2" x14ac:dyDescent="0.6">
      <c r="B6" s="10"/>
      <c r="C6" s="13"/>
      <c r="D6" s="14"/>
      <c r="E6" s="14"/>
      <c r="F6" s="14"/>
      <c r="G6" s="14"/>
      <c r="H6" s="14"/>
      <c r="I6" s="14"/>
      <c r="J6" s="14"/>
      <c r="K6" s="14"/>
      <c r="L6" s="14"/>
      <c r="M6" s="13"/>
      <c r="N6" s="13"/>
      <c r="O6" s="13"/>
      <c r="P6" s="15"/>
      <c r="Q6" s="15"/>
      <c r="R6" s="15"/>
      <c r="S6" s="15"/>
      <c r="T6" s="16"/>
      <c r="U6" s="16"/>
      <c r="V6" s="12"/>
    </row>
    <row r="7" spans="2:22" ht="36.6" x14ac:dyDescent="0.5">
      <c r="B7" s="10"/>
      <c r="C7" s="17" t="str">
        <f>"MODE DE JEU"&amp;"  "&amp;'[6]A RENSEIGNER'!$C$16</f>
        <v>MODE DE JEU  3 BANDES</v>
      </c>
      <c r="D7" s="17"/>
      <c r="E7" s="17"/>
      <c r="F7" s="17"/>
      <c r="G7" s="17"/>
      <c r="H7" s="17"/>
      <c r="I7" s="17"/>
      <c r="J7" s="17"/>
      <c r="K7" s="17"/>
      <c r="L7" s="17"/>
      <c r="M7" s="17"/>
      <c r="N7" s="17"/>
      <c r="O7" s="17"/>
      <c r="P7" s="17"/>
      <c r="Q7" s="17"/>
      <c r="R7" s="17"/>
      <c r="S7" s="17"/>
      <c r="T7" s="17"/>
      <c r="U7" s="17"/>
      <c r="V7" s="12"/>
    </row>
    <row r="8" spans="2:22" ht="31.2" x14ac:dyDescent="0.6">
      <c r="B8" s="10"/>
      <c r="C8" s="13"/>
      <c r="D8" s="13"/>
      <c r="E8" s="13"/>
      <c r="F8" s="13"/>
      <c r="G8" s="13"/>
      <c r="H8" s="13"/>
      <c r="I8" s="13"/>
      <c r="J8" s="13"/>
      <c r="K8" s="13"/>
      <c r="L8" s="13"/>
      <c r="M8" s="13"/>
      <c r="N8" s="13"/>
      <c r="O8" s="13"/>
      <c r="P8" s="13"/>
      <c r="Q8" s="13"/>
      <c r="R8" s="13"/>
      <c r="S8" s="15"/>
      <c r="T8" s="16"/>
      <c r="U8" s="16"/>
      <c r="V8" s="12"/>
    </row>
    <row r="9" spans="2:22" ht="36.6" x14ac:dyDescent="0.5">
      <c r="B9" s="10"/>
      <c r="C9" s="17" t="str">
        <f>"CATEGORIE"&amp;"  "&amp;'[6]A RENSEIGNER'!$C$17</f>
        <v>CATEGORIE  R1</v>
      </c>
      <c r="D9" s="17"/>
      <c r="E9" s="17"/>
      <c r="F9" s="17"/>
      <c r="G9" s="17"/>
      <c r="H9" s="17"/>
      <c r="I9" s="17"/>
      <c r="J9" s="17"/>
      <c r="K9" s="17"/>
      <c r="L9" s="17"/>
      <c r="M9" s="17"/>
      <c r="N9" s="17"/>
      <c r="O9" s="17"/>
      <c r="P9" s="17"/>
      <c r="Q9" s="17"/>
      <c r="R9" s="17"/>
      <c r="S9" s="17"/>
      <c r="T9" s="17"/>
      <c r="U9" s="17"/>
      <c r="V9" s="18"/>
    </row>
    <row r="10" spans="2:22" ht="31.2" x14ac:dyDescent="0.3">
      <c r="B10" s="19"/>
      <c r="C10" s="13"/>
      <c r="D10" s="13"/>
      <c r="E10" s="13"/>
      <c r="F10" s="13"/>
      <c r="G10" s="13"/>
      <c r="H10" s="13"/>
      <c r="I10" s="13"/>
      <c r="J10" s="13"/>
      <c r="K10" s="13"/>
      <c r="L10" s="13"/>
      <c r="M10" s="13"/>
      <c r="N10" s="13"/>
      <c r="O10" s="13"/>
      <c r="P10" s="13"/>
      <c r="Q10" s="13"/>
      <c r="R10" s="13"/>
      <c r="S10" s="13"/>
      <c r="T10" s="20"/>
      <c r="U10" s="20"/>
      <c r="V10" s="18"/>
    </row>
    <row r="11" spans="2:22" ht="36.6" x14ac:dyDescent="0.5">
      <c r="B11" s="10"/>
      <c r="C11" s="17" t="str">
        <f>"TOURNOI N°"&amp;"  "&amp;'[6]A RENSEIGNER'!$C$14</f>
        <v>TOURNOI N°  1</v>
      </c>
      <c r="D11" s="17"/>
      <c r="E11" s="17"/>
      <c r="F11" s="17"/>
      <c r="G11" s="17"/>
      <c r="H11" s="17"/>
      <c r="I11" s="17"/>
      <c r="J11" s="17"/>
      <c r="K11" s="17"/>
      <c r="L11" s="17"/>
      <c r="M11" s="17"/>
      <c r="N11" s="17"/>
      <c r="O11" s="17"/>
      <c r="P11" s="17"/>
      <c r="Q11" s="17"/>
      <c r="R11" s="17"/>
      <c r="S11" s="17"/>
      <c r="T11" s="17"/>
      <c r="U11" s="17"/>
      <c r="V11" s="12"/>
    </row>
    <row r="12" spans="2:22" ht="31.2" x14ac:dyDescent="0.6">
      <c r="B12" s="10"/>
      <c r="C12" s="13"/>
      <c r="D12" s="14"/>
      <c r="E12" s="14"/>
      <c r="F12" s="14"/>
      <c r="G12" s="14"/>
      <c r="H12" s="14"/>
      <c r="I12" s="14"/>
      <c r="J12" s="14"/>
      <c r="K12" s="14"/>
      <c r="L12" s="14"/>
      <c r="M12" s="13"/>
      <c r="N12" s="13"/>
      <c r="O12" s="13"/>
      <c r="P12" s="15"/>
      <c r="Q12" s="15"/>
      <c r="R12" s="15"/>
      <c r="S12" s="15"/>
      <c r="T12" s="16"/>
      <c r="U12" s="16"/>
      <c r="V12" s="12"/>
    </row>
    <row r="13" spans="2:22" ht="36.6" x14ac:dyDescent="0.5">
      <c r="B13" s="10"/>
      <c r="C13" s="17" t="str">
        <f>"POULE n°"&amp;"  "&amp;'[6]A RENSEIGNER'!$C$15</f>
        <v>POULE n°  2</v>
      </c>
      <c r="D13" s="17"/>
      <c r="E13" s="17"/>
      <c r="F13" s="17"/>
      <c r="G13" s="17"/>
      <c r="H13" s="17"/>
      <c r="I13" s="17"/>
      <c r="J13" s="17"/>
      <c r="K13" s="17"/>
      <c r="L13" s="17"/>
      <c r="M13" s="17"/>
      <c r="N13" s="17"/>
      <c r="O13" s="17"/>
      <c r="P13" s="17"/>
      <c r="Q13" s="17"/>
      <c r="R13" s="17"/>
      <c r="S13" s="17"/>
      <c r="T13" s="17"/>
      <c r="U13" s="17"/>
      <c r="V13" s="12"/>
    </row>
    <row r="14" spans="2:22" ht="31.2" x14ac:dyDescent="0.6">
      <c r="B14" s="10"/>
      <c r="C14" s="13"/>
      <c r="D14" s="13"/>
      <c r="E14" s="13"/>
      <c r="F14" s="13"/>
      <c r="G14" s="13"/>
      <c r="H14" s="13"/>
      <c r="I14" s="13"/>
      <c r="J14" s="13"/>
      <c r="K14" s="13"/>
      <c r="L14" s="13"/>
      <c r="M14" s="13"/>
      <c r="N14" s="13"/>
      <c r="O14" s="13"/>
      <c r="P14" s="13"/>
      <c r="Q14" s="13"/>
      <c r="R14" s="13"/>
      <c r="S14" s="15"/>
      <c r="T14" s="16"/>
      <c r="U14" s="16"/>
      <c r="V14" s="12"/>
    </row>
    <row r="15" spans="2:22" ht="36.6" x14ac:dyDescent="0.5">
      <c r="B15" s="10"/>
      <c r="C15" s="17" t="s">
        <v>0</v>
      </c>
      <c r="D15" s="17"/>
      <c r="E15" s="17"/>
      <c r="F15" s="17"/>
      <c r="G15" s="17"/>
      <c r="H15" s="17"/>
      <c r="I15" s="17"/>
      <c r="J15" s="17"/>
      <c r="K15" s="17"/>
      <c r="L15" s="17"/>
      <c r="M15" s="17"/>
      <c r="N15" s="17"/>
      <c r="O15" s="17"/>
      <c r="P15" s="17"/>
      <c r="Q15" s="17"/>
      <c r="R15" s="17"/>
      <c r="S15" s="17"/>
      <c r="T15" s="17"/>
      <c r="U15" s="17"/>
      <c r="V15" s="12"/>
    </row>
    <row r="16" spans="2:22" ht="16.2" thickBot="1" x14ac:dyDescent="0.35">
      <c r="B16" s="21"/>
      <c r="C16" s="2"/>
      <c r="D16" s="3"/>
      <c r="E16" s="3"/>
      <c r="F16" s="3"/>
      <c r="G16" s="3"/>
      <c r="H16" s="3"/>
      <c r="I16" s="3"/>
      <c r="J16" s="3"/>
      <c r="K16" s="3"/>
      <c r="L16" s="3"/>
      <c r="M16" s="2"/>
      <c r="N16" s="2"/>
      <c r="O16" s="2"/>
      <c r="P16" s="1"/>
      <c r="Q16" s="1"/>
      <c r="R16" s="1"/>
      <c r="S16" s="1"/>
      <c r="T16" s="1"/>
      <c r="U16" s="1"/>
      <c r="V16" s="22"/>
    </row>
    <row r="17" spans="2:22" ht="60.75" customHeight="1" thickTop="1" thickBot="1" x14ac:dyDescent="0.35">
      <c r="B17" s="21"/>
      <c r="C17" s="23" t="s">
        <v>1</v>
      </c>
      <c r="D17" s="24" t="str">
        <f>C18</f>
        <v>COKAL Recep</v>
      </c>
      <c r="E17" s="24"/>
      <c r="F17" s="24"/>
      <c r="G17" s="25" t="str">
        <f>C22</f>
        <v>MALAHIEUDE Claude</v>
      </c>
      <c r="H17" s="25"/>
      <c r="I17" s="25"/>
      <c r="J17" s="26" t="str">
        <f>C26</f>
        <v>MENDEL Gilles</v>
      </c>
      <c r="K17" s="26"/>
      <c r="L17" s="27"/>
      <c r="M17" s="28" t="s">
        <v>2</v>
      </c>
      <c r="N17" s="29" t="s">
        <v>3</v>
      </c>
      <c r="O17" s="30"/>
      <c r="P17" s="31" t="s">
        <v>4</v>
      </c>
      <c r="Q17" s="32" t="s">
        <v>5</v>
      </c>
      <c r="R17" s="33" t="s">
        <v>6</v>
      </c>
      <c r="S17" s="34" t="s">
        <v>7</v>
      </c>
      <c r="T17" s="34" t="s">
        <v>8</v>
      </c>
      <c r="U17" s="35" t="s">
        <v>9</v>
      </c>
      <c r="V17" s="22"/>
    </row>
    <row r="18" spans="2:22" ht="45" customHeight="1" thickTop="1" x14ac:dyDescent="0.3">
      <c r="B18" s="21"/>
      <c r="C18" s="36" t="str">
        <f>IF(ISBLANK('[6]A RENSEIGNER'!B28),"",'[6]A RENSEIGNER'!B28)</f>
        <v>COKAL Recep</v>
      </c>
      <c r="D18" s="37"/>
      <c r="E18" s="38"/>
      <c r="F18" s="39"/>
      <c r="G18" s="40">
        <f>IF(ISBLANK('[6]POULE DE 3 '!E36),"",'[6]POULE DE 3 '!E36)</f>
        <v>15</v>
      </c>
      <c r="H18" s="40"/>
      <c r="I18" s="40">
        <f>IF(ISBLANK('[6]POULE DE 3 '!F36),"",'[6]POULE DE 3 '!F36)</f>
        <v>34</v>
      </c>
      <c r="J18" s="40">
        <f>IF(ISBLANK('[6]POULE DE 3 '!E44),"",'[6]POULE DE 3 '!E44)</f>
        <v>15</v>
      </c>
      <c r="K18" s="40"/>
      <c r="L18" s="41">
        <f>IF(ISBLANK('[6]POULE DE 3 '!F44),"",'[6]POULE DE 3 '!F44)</f>
        <v>43</v>
      </c>
      <c r="M18" s="42">
        <f>IF('[6]POULE DE 3 '!R27=0,"",'[6]POULE DE 3 '!R27)</f>
        <v>30</v>
      </c>
      <c r="N18" s="43">
        <f>IF('[6]POULE DE 3 '!S27=0,"",'[6]POULE DE 3 '!S27)</f>
        <v>77</v>
      </c>
      <c r="O18" s="44"/>
      <c r="P18" s="45">
        <f>IF(ISERROR('[6]POULE DE 3 '!T27),"",'[6]POULE DE 3 '!T27)</f>
        <v>0.38961038961038963</v>
      </c>
      <c r="Q18" s="46">
        <f>IF(ISERROR('[6]POULE DE 3 '!W27),"",'[6]POULE DE 3 '!W27)</f>
        <v>4</v>
      </c>
      <c r="R18" s="47" t="str">
        <f>IF(ISERROR('[6]POULE DE 3 '!Y27),"",IF(ISBLANK('[6]A RENSEIGNER'!B28),"",IF('[6]POULE DE 3 '!Y27=1,'[6]POULE DE 3 '!Y27&amp;"er",'[6]POULE DE 3 '!Y27&amp;"ème")))</f>
        <v>1er</v>
      </c>
      <c r="S18" s="48">
        <f>IF(ISERROR('[6]POULE DE 3 '!Z27),"",'[6]POULE DE 3 '!Z27)</f>
        <v>8</v>
      </c>
      <c r="T18" s="48">
        <f>IF(ISBLANK(C18),"",'[6]POULE DE 3 '!AG27)</f>
        <v>3</v>
      </c>
      <c r="U18" s="49">
        <f>IF(ISERROR('[6]POULE DE 3 '!AH27),"",'[6]POULE DE 3 '!AH27)</f>
        <v>11</v>
      </c>
      <c r="V18" s="22"/>
    </row>
    <row r="19" spans="2:22" ht="45" customHeight="1" x14ac:dyDescent="0.3">
      <c r="B19" s="21"/>
      <c r="C19" s="50" t="str">
        <f>'[6]A RENSEIGNER'!C28</f>
        <v>R1</v>
      </c>
      <c r="D19" s="51"/>
      <c r="E19" s="52"/>
      <c r="F19" s="53"/>
      <c r="G19" s="54"/>
      <c r="H19" s="54">
        <f>'[6]POULE DE 3 '!J36</f>
        <v>2</v>
      </c>
      <c r="I19" s="54"/>
      <c r="J19" s="54"/>
      <c r="K19" s="54">
        <f>'[6]POULE DE 3 '!J44</f>
        <v>2</v>
      </c>
      <c r="L19" s="55"/>
      <c r="M19" s="56" t="s">
        <v>10</v>
      </c>
      <c r="N19" s="57"/>
      <c r="O19" s="58" t="s">
        <v>11</v>
      </c>
      <c r="P19" s="59"/>
      <c r="Q19" s="46"/>
      <c r="R19" s="48"/>
      <c r="S19" s="48"/>
      <c r="T19" s="48"/>
      <c r="U19" s="49"/>
      <c r="V19" s="22"/>
    </row>
    <row r="20" spans="2:22" ht="45" customHeight="1" thickBot="1" x14ac:dyDescent="0.35">
      <c r="B20" s="21"/>
      <c r="C20" s="60" t="str">
        <f>'[6]A RENSEIGNER'!D28</f>
        <v>ABASM</v>
      </c>
      <c r="D20" s="61"/>
      <c r="E20" s="62"/>
      <c r="F20" s="63"/>
      <c r="G20" s="64">
        <f>+'[6]POULE DE 3 '!I36</f>
        <v>0.44117647058823528</v>
      </c>
      <c r="H20" s="65"/>
      <c r="I20" s="65">
        <f>IF(ISBLANK('[6]POULE DE 3 '!G36),"",'[6]POULE DE 3 '!G36)</f>
        <v>2</v>
      </c>
      <c r="J20" s="64">
        <f>+'[6]POULE DE 3 '!I44</f>
        <v>0.34883720930232559</v>
      </c>
      <c r="K20" s="65"/>
      <c r="L20" s="66">
        <f>IF(ISBLANK('[6]POULE DE 3 '!G44),"",'[6]POULE DE 3 '!G44)</f>
        <v>2</v>
      </c>
      <c r="M20" s="67">
        <f>IF('[6]POULE DE 3 '!U27=0,"",'[6]POULE DE 3 '!U27)</f>
        <v>0.44117647058823528</v>
      </c>
      <c r="N20" s="68"/>
      <c r="O20" s="69">
        <f>IF('[6]POULE DE 3 '!V27=0,"",'[6]POULE DE 3 '!V27)</f>
        <v>2</v>
      </c>
      <c r="P20" s="70"/>
      <c r="Q20" s="71"/>
      <c r="R20" s="72"/>
      <c r="S20" s="72"/>
      <c r="T20" s="72"/>
      <c r="U20" s="73"/>
      <c r="V20" s="22"/>
    </row>
    <row r="21" spans="2:22" ht="60.75" customHeight="1" thickTop="1" thickBot="1" x14ac:dyDescent="0.35">
      <c r="B21" s="21"/>
      <c r="C21" s="23" t="s">
        <v>1</v>
      </c>
      <c r="D21" s="24" t="str">
        <f>D17</f>
        <v>COKAL Recep</v>
      </c>
      <c r="E21" s="24"/>
      <c r="F21" s="24"/>
      <c r="G21" s="25" t="str">
        <f>G17</f>
        <v>MALAHIEUDE Claude</v>
      </c>
      <c r="H21" s="25"/>
      <c r="I21" s="25"/>
      <c r="J21" s="26" t="str">
        <f>J17</f>
        <v>MENDEL Gilles</v>
      </c>
      <c r="K21" s="26"/>
      <c r="L21" s="27"/>
      <c r="M21" s="74" t="s">
        <v>2</v>
      </c>
      <c r="N21" s="75" t="s">
        <v>3</v>
      </c>
      <c r="O21" s="76"/>
      <c r="P21" s="77" t="s">
        <v>4</v>
      </c>
      <c r="Q21" s="32" t="s">
        <v>5</v>
      </c>
      <c r="R21" s="33" t="s">
        <v>6</v>
      </c>
      <c r="S21" s="34" t="s">
        <v>12</v>
      </c>
      <c r="T21" s="34" t="s">
        <v>8</v>
      </c>
      <c r="U21" s="35" t="s">
        <v>9</v>
      </c>
      <c r="V21" s="22"/>
    </row>
    <row r="22" spans="2:22" ht="43.95" customHeight="1" thickTop="1" x14ac:dyDescent="0.3">
      <c r="B22" s="21"/>
      <c r="C22" s="78" t="str">
        <f>IF(ISBLANK('[6]A RENSEIGNER'!B29),"",'[6]A RENSEIGNER'!B29)</f>
        <v>MALAHIEUDE Claude</v>
      </c>
      <c r="D22" s="79">
        <f>IF(ISBLANK('[6]POULE DE 3 '!E37),"",'[6]POULE DE 3 '!E37)</f>
        <v>11</v>
      </c>
      <c r="E22" s="79"/>
      <c r="F22" s="79">
        <f>IF(ISBLANK('[6]POULE DE 3 '!F37),"",'[6]POULE DE 3 '!F37)</f>
        <v>34</v>
      </c>
      <c r="G22" s="80"/>
      <c r="H22" s="81"/>
      <c r="I22" s="82"/>
      <c r="J22" s="79">
        <f>IF(ISBLANK('[6]POULE DE 3 '!E28),"",'[6]POULE DE 3 '!E28)</f>
        <v>13</v>
      </c>
      <c r="K22" s="79"/>
      <c r="L22" s="83">
        <f>IF(ISBLANK('[6]POULE DE 3 '!F28),"",'[6]POULE DE 3 '!F28)</f>
        <v>50</v>
      </c>
      <c r="M22" s="84">
        <f>IF('[6]POULE DE 3 '!R28=0,"",'[6]POULE DE 3 '!R28)</f>
        <v>24</v>
      </c>
      <c r="N22" s="85">
        <f>IF(ISERROR('[6]POULE DE 3 '!S28),"",'[6]POULE DE 3 '!S28)</f>
        <v>84</v>
      </c>
      <c r="O22" s="86"/>
      <c r="P22" s="87">
        <f>IF(ISERROR('[6]POULE DE 3 '!T28),"",'[6]POULE DE 3 '!T28)</f>
        <v>0.2857142857142857</v>
      </c>
      <c r="Q22" s="88">
        <f>IF(ISERROR('[6]POULE DE 3 '!W28),"",'[6]POULE DE 3 '!W28)</f>
        <v>2</v>
      </c>
      <c r="R22" s="89" t="str">
        <f>IF(ISERROR('[6]POULE DE 3 '!Y28),"",IF(ISBLANK('[6]A RENSEIGNER'!B29),"",IF('[6]POULE DE 3 '!Y28=1,'[6]POULE DE 3 '!Y28&amp;"er",'[6]POULE DE 3 '!Y28&amp;"ème")))</f>
        <v>2ème</v>
      </c>
      <c r="S22" s="90">
        <f>IF(ISERROR('[6]POULE DE 3 '!Z28),"",'[6]POULE DE 3 '!Z28)</f>
        <v>5</v>
      </c>
      <c r="T22" s="90">
        <f>+'[6]POULE DE 3 '!AG28</f>
        <v>1</v>
      </c>
      <c r="U22" s="91">
        <f>IF(ISERROR('[6]POULE DE 3 '!AH28),"",'[6]POULE DE 3 '!AH28)</f>
        <v>6</v>
      </c>
      <c r="V22" s="22"/>
    </row>
    <row r="23" spans="2:22" ht="43.95" customHeight="1" x14ac:dyDescent="0.3">
      <c r="B23" s="21"/>
      <c r="C23" s="92" t="str">
        <f>'[6]A RENSEIGNER'!C29</f>
        <v>R1</v>
      </c>
      <c r="D23" s="93"/>
      <c r="E23" s="93">
        <f>'[6]POULE DE 3 '!J37</f>
        <v>0</v>
      </c>
      <c r="F23" s="93"/>
      <c r="G23" s="94"/>
      <c r="H23" s="95"/>
      <c r="I23" s="96"/>
      <c r="J23" s="93"/>
      <c r="K23" s="93">
        <f>'[6]POULE DE 3 '!J28</f>
        <v>2</v>
      </c>
      <c r="L23" s="97"/>
      <c r="M23" s="98" t="s">
        <v>10</v>
      </c>
      <c r="N23" s="99"/>
      <c r="O23" s="100"/>
      <c r="P23" s="101" t="s">
        <v>11</v>
      </c>
      <c r="Q23" s="88"/>
      <c r="R23" s="90"/>
      <c r="S23" s="90"/>
      <c r="T23" s="90"/>
      <c r="U23" s="91"/>
      <c r="V23" s="22"/>
    </row>
    <row r="24" spans="2:22" ht="43.95" customHeight="1" thickBot="1" x14ac:dyDescent="0.35">
      <c r="B24" s="21"/>
      <c r="C24" s="102" t="str">
        <f>'[6]A RENSEIGNER'!D29</f>
        <v>ABMA</v>
      </c>
      <c r="D24" s="103">
        <f>+'[6]POULE DE 3 '!I37</f>
        <v>0.3235294117647059</v>
      </c>
      <c r="E24" s="104"/>
      <c r="F24" s="104">
        <f>IF(ISBLANK('[6]POULE DE 3 '!G37),"",'[6]POULE DE 3 '!G37)</f>
        <v>2</v>
      </c>
      <c r="G24" s="105"/>
      <c r="H24" s="106"/>
      <c r="I24" s="107"/>
      <c r="J24" s="103">
        <f>+'[6]POULE DE 3 '!I28</f>
        <v>0.26</v>
      </c>
      <c r="K24" s="104"/>
      <c r="L24" s="108">
        <f>IF(ISBLANK('[6]POULE DE 3 '!G28),"",'[6]POULE DE 3 '!G28)</f>
        <v>3</v>
      </c>
      <c r="M24" s="109">
        <f>IF('[6]POULE DE 3 '!U28=0,"",'[6]POULE DE 3 '!U28)</f>
        <v>0.26</v>
      </c>
      <c r="N24" s="110"/>
      <c r="O24" s="111">
        <f>IF('[6]POULE DE 3 '!V28=0,"",'[6]POULE DE 3 '!V28)</f>
        <v>3</v>
      </c>
      <c r="P24" s="112"/>
      <c r="Q24" s="113"/>
      <c r="R24" s="114"/>
      <c r="S24" s="114"/>
      <c r="T24" s="114"/>
      <c r="U24" s="115"/>
      <c r="V24" s="22"/>
    </row>
    <row r="25" spans="2:22" ht="60.75" customHeight="1" thickTop="1" thickBot="1" x14ac:dyDescent="0.35">
      <c r="B25" s="21"/>
      <c r="C25" s="23" t="s">
        <v>1</v>
      </c>
      <c r="D25" s="24" t="str">
        <f>$D$21</f>
        <v>COKAL Recep</v>
      </c>
      <c r="E25" s="24"/>
      <c r="F25" s="24"/>
      <c r="G25" s="25" t="str">
        <f>$G$21</f>
        <v>MALAHIEUDE Claude</v>
      </c>
      <c r="H25" s="25"/>
      <c r="I25" s="25"/>
      <c r="J25" s="26" t="str">
        <f>$J$21</f>
        <v>MENDEL Gilles</v>
      </c>
      <c r="K25" s="26"/>
      <c r="L25" s="27"/>
      <c r="M25" s="116" t="s">
        <v>2</v>
      </c>
      <c r="N25" s="117" t="s">
        <v>3</v>
      </c>
      <c r="O25" s="118"/>
      <c r="P25" s="119" t="s">
        <v>4</v>
      </c>
      <c r="Q25" s="32" t="s">
        <v>5</v>
      </c>
      <c r="R25" s="33" t="s">
        <v>6</v>
      </c>
      <c r="S25" s="34" t="s">
        <v>12</v>
      </c>
      <c r="T25" s="34" t="s">
        <v>8</v>
      </c>
      <c r="U25" s="35" t="s">
        <v>9</v>
      </c>
      <c r="V25" s="22"/>
    </row>
    <row r="26" spans="2:22" ht="46.95" customHeight="1" thickTop="1" x14ac:dyDescent="0.3">
      <c r="B26" s="21"/>
      <c r="C26" s="120" t="str">
        <f>IF(ISBLANK('[6]A RENSEIGNER'!B30),"",'[6]A RENSEIGNER'!B30)</f>
        <v>MENDEL Gilles</v>
      </c>
      <c r="D26" s="121">
        <f>IF(ISBLANK('[6]POULE DE 3 '!E46),"",'[6]POULE DE 3 '!E46)</f>
        <v>12</v>
      </c>
      <c r="E26" s="121"/>
      <c r="F26" s="121">
        <f>+'[6]POULE DE 3 '!F46</f>
        <v>43</v>
      </c>
      <c r="G26" s="121">
        <f>IF(ISBLANK('[6]POULE DE 3 '!E29),"",'[6]POULE DE 3 '!E29)</f>
        <v>10</v>
      </c>
      <c r="H26" s="121"/>
      <c r="I26" s="121">
        <f>+'[6]POULE DE 3 '!F29</f>
        <v>50</v>
      </c>
      <c r="J26" s="122"/>
      <c r="K26" s="123"/>
      <c r="L26" s="124"/>
      <c r="M26" s="125">
        <f>IF('[6]POULE DE 3 '!R29=0,"",'[6]POULE DE 3 '!R29)</f>
        <v>22</v>
      </c>
      <c r="N26" s="126">
        <f>IF(ISERROR('[6]POULE DE 3 '!S29),"",'[6]POULE DE 3 '!S29)</f>
        <v>93</v>
      </c>
      <c r="O26" s="127"/>
      <c r="P26" s="128">
        <f>IF(ISERROR('[6]POULE DE 3 '!T29),"",'[6]POULE DE 3 '!T29)</f>
        <v>0.23655913978494625</v>
      </c>
      <c r="Q26" s="129">
        <f>IF(ISERROR('[6]POULE DE 3 '!W29),"",'[6]POULE DE 3 '!W29)</f>
        <v>0</v>
      </c>
      <c r="R26" s="130" t="str">
        <f>IF(ISERROR('[6]POULE DE 3 '!Y29),"",IF(ISBLANK('[6]A RENSEIGNER'!B30),"",IF('[6]POULE DE 3 '!Y29=1,'[6]POULE DE 3 '!Y29&amp;"er",'[6]POULE DE 3 '!Y29&amp;"ème")))</f>
        <v>3ème</v>
      </c>
      <c r="S26" s="131">
        <f>IF(ISERROR('[6]POULE DE 3 '!Z29),"",'[6]POULE DE 3 '!Z29)</f>
        <v>3</v>
      </c>
      <c r="T26" s="131">
        <f>+'[6]POULE DE 3 '!AG29</f>
        <v>0</v>
      </c>
      <c r="U26" s="132">
        <f>IF(ISERROR('[6]POULE DE 3 '!AH29),"",'[6]POULE DE 3 '!AH29)</f>
        <v>3</v>
      </c>
      <c r="V26" s="22"/>
    </row>
    <row r="27" spans="2:22" ht="46.95" customHeight="1" x14ac:dyDescent="0.3">
      <c r="B27" s="21"/>
      <c r="C27" s="133" t="str">
        <f>'[6]A RENSEIGNER'!C30</f>
        <v>R1</v>
      </c>
      <c r="D27" s="134"/>
      <c r="E27" s="134">
        <f>'[6]POULE DE 3 '!J46</f>
        <v>0</v>
      </c>
      <c r="F27" s="134"/>
      <c r="G27" s="134"/>
      <c r="H27" s="134">
        <f>'[6]POULE DE 3 '!J29</f>
        <v>0</v>
      </c>
      <c r="I27" s="134"/>
      <c r="J27" s="135"/>
      <c r="K27" s="136"/>
      <c r="L27" s="137"/>
      <c r="M27" s="138" t="s">
        <v>10</v>
      </c>
      <c r="N27" s="139"/>
      <c r="O27" s="140" t="s">
        <v>11</v>
      </c>
      <c r="P27" s="141"/>
      <c r="Q27" s="129"/>
      <c r="R27" s="131"/>
      <c r="S27" s="131"/>
      <c r="T27" s="131"/>
      <c r="U27" s="132"/>
      <c r="V27" s="22"/>
    </row>
    <row r="28" spans="2:22" ht="46.95" customHeight="1" thickBot="1" x14ac:dyDescent="0.35">
      <c r="B28" s="21"/>
      <c r="C28" s="142" t="str">
        <f>'[6]A RENSEIGNER'!D30</f>
        <v>ABMA</v>
      </c>
      <c r="D28" s="143">
        <f>+'[6]POULE DE 3 '!I46</f>
        <v>0.27906976744186046</v>
      </c>
      <c r="E28" s="144"/>
      <c r="F28" s="144">
        <f>IF(ISBLANK('[6]POULE DE 3 '!G46),"",'[6]POULE DE 3 '!G46)</f>
        <v>4</v>
      </c>
      <c r="G28" s="143">
        <f>+'[6]POULE DE 3 '!I29</f>
        <v>0.2</v>
      </c>
      <c r="H28" s="144"/>
      <c r="I28" s="144">
        <f>IF(ISBLANK('[6]POULE DE 3 '!G29),"",'[6]POULE DE 3 '!G29)</f>
        <v>3</v>
      </c>
      <c r="J28" s="145"/>
      <c r="K28" s="146"/>
      <c r="L28" s="147"/>
      <c r="M28" s="148" t="str">
        <f>IF('[6]POULE DE 3 '!U29=0,"",'[6]POULE DE 3 '!U29)</f>
        <v/>
      </c>
      <c r="N28" s="149"/>
      <c r="O28" s="150">
        <f>IF('[6]POULE DE 3 '!V29=0,"",'[6]POULE DE 3 '!V29)</f>
        <v>4</v>
      </c>
      <c r="P28" s="151"/>
      <c r="Q28" s="152"/>
      <c r="R28" s="153"/>
      <c r="S28" s="153"/>
      <c r="T28" s="153"/>
      <c r="U28" s="154"/>
      <c r="V28" s="22"/>
    </row>
    <row r="29" spans="2:22" ht="16.2" thickTop="1" x14ac:dyDescent="0.3">
      <c r="B29" s="21"/>
      <c r="C29" s="2"/>
      <c r="D29" s="3"/>
      <c r="E29" s="3"/>
      <c r="F29" s="3"/>
      <c r="G29" s="3"/>
      <c r="H29" s="3"/>
      <c r="I29" s="3"/>
      <c r="J29" s="3"/>
      <c r="K29" s="3"/>
      <c r="L29" s="3"/>
      <c r="M29" s="2"/>
      <c r="N29" s="2"/>
      <c r="O29" s="2"/>
      <c r="P29" s="1"/>
      <c r="Q29" s="1"/>
      <c r="R29" s="1"/>
      <c r="S29" s="1"/>
      <c r="T29" s="1"/>
      <c r="U29" s="1"/>
      <c r="V29" s="22"/>
    </row>
    <row r="30" spans="2:22" ht="16.2" thickBot="1" x14ac:dyDescent="0.35">
      <c r="B30" s="155"/>
      <c r="C30" s="156"/>
      <c r="D30" s="157"/>
      <c r="E30" s="157"/>
      <c r="F30" s="157"/>
      <c r="G30" s="157"/>
      <c r="H30" s="157"/>
      <c r="I30" s="157"/>
      <c r="J30" s="157"/>
      <c r="K30" s="157"/>
      <c r="L30" s="157"/>
      <c r="M30" s="156"/>
      <c r="N30" s="156"/>
      <c r="O30" s="156"/>
      <c r="P30" s="158"/>
      <c r="Q30" s="158"/>
      <c r="R30" s="158"/>
      <c r="S30" s="158"/>
      <c r="T30" s="158"/>
      <c r="U30" s="158"/>
      <c r="V30" s="159"/>
    </row>
    <row r="31" spans="2:22" ht="16.2" thickTop="1" x14ac:dyDescent="0.3"/>
  </sheetData>
  <sheetProtection password="CD5D" sheet="1" objects="1" scenarios="1"/>
  <mergeCells count="48">
    <mergeCell ref="R26:R28"/>
    <mergeCell ref="S26:S28"/>
    <mergeCell ref="T26:T28"/>
    <mergeCell ref="U26:U28"/>
    <mergeCell ref="M27:N27"/>
    <mergeCell ref="O27:P27"/>
    <mergeCell ref="M28:N28"/>
    <mergeCell ref="O28:P28"/>
    <mergeCell ref="D25:F25"/>
    <mergeCell ref="G25:I25"/>
    <mergeCell ref="J25:L25"/>
    <mergeCell ref="N25:O25"/>
    <mergeCell ref="N26:O26"/>
    <mergeCell ref="Q26:Q28"/>
    <mergeCell ref="N22:O22"/>
    <mergeCell ref="Q22:Q24"/>
    <mergeCell ref="R22:R24"/>
    <mergeCell ref="S22:S24"/>
    <mergeCell ref="T22:T24"/>
    <mergeCell ref="U22:U24"/>
    <mergeCell ref="M23:N23"/>
    <mergeCell ref="M24:N24"/>
    <mergeCell ref="O24:P24"/>
    <mergeCell ref="U18:U20"/>
    <mergeCell ref="M19:N19"/>
    <mergeCell ref="O19:P19"/>
    <mergeCell ref="M20:N20"/>
    <mergeCell ref="O20:P20"/>
    <mergeCell ref="D21:F21"/>
    <mergeCell ref="G21:I21"/>
    <mergeCell ref="J21:L21"/>
    <mergeCell ref="N21:O21"/>
    <mergeCell ref="C15:U15"/>
    <mergeCell ref="D17:F17"/>
    <mergeCell ref="G17:I17"/>
    <mergeCell ref="J17:L17"/>
    <mergeCell ref="N17:O17"/>
    <mergeCell ref="N18:O18"/>
    <mergeCell ref="Q18:Q20"/>
    <mergeCell ref="R18:R20"/>
    <mergeCell ref="S18:S20"/>
    <mergeCell ref="T18:T20"/>
    <mergeCell ref="C3:U3"/>
    <mergeCell ref="C5:U5"/>
    <mergeCell ref="C7:U7"/>
    <mergeCell ref="C9:U9"/>
    <mergeCell ref="C11:U11"/>
    <mergeCell ref="C13:U13"/>
  </mergeCells>
  <conditionalFormatting sqref="H19 K19 E23 K23 E27 H27">
    <cfRule type="cellIs" dxfId="7" priority="6" operator="equal">
      <formula>0</formula>
    </cfRule>
    <cfRule type="cellIs" dxfId="6" priority="7" operator="equal">
      <formula>2</formula>
    </cfRule>
    <cfRule type="cellIs" dxfId="5" priority="8" operator="equal">
      <formula>1</formula>
    </cfRule>
  </conditionalFormatting>
  <conditionalFormatting sqref="H19 K19 K23 E23 E27 H27">
    <cfRule type="containsErrors" dxfId="4" priority="5">
      <formula>ISERROR(E19)</formula>
    </cfRule>
  </conditionalFormatting>
  <conditionalFormatting sqref="C18">
    <cfRule type="expression" dxfId="3" priority="4">
      <formula>$R$18="1er"</formula>
    </cfRule>
  </conditionalFormatting>
  <conditionalFormatting sqref="R22:R24 R18:R20 R26:R28">
    <cfRule type="containsText" dxfId="2" priority="3" operator="containsText" text="1er">
      <formula>NOT(ISERROR(SEARCH("1er",R18)))</formula>
    </cfRule>
  </conditionalFormatting>
  <conditionalFormatting sqref="C22">
    <cfRule type="expression" dxfId="1" priority="2">
      <formula>$R$22="1er"</formula>
    </cfRule>
  </conditionalFormatting>
  <conditionalFormatting sqref="C26">
    <cfRule type="expression" dxfId="0" priority="1">
      <formula>$R$26="1er"</formula>
    </cfRule>
  </conditionalFormatting>
  <printOptions horizontalCentered="1" verticalCentered="1"/>
  <pageMargins left="0" right="0" top="0" bottom="0" header="0.31496062992125984" footer="0.31496062992125984"/>
  <pageSetup paperSize="9" scale="5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F18D0-DFA4-4F01-9DBD-051D6BB845E0}">
  <sheetPr>
    <pageSetUpPr fitToPage="1"/>
  </sheetPr>
  <dimension ref="A2:EB143"/>
  <sheetViews>
    <sheetView tabSelected="1" topLeftCell="A4" zoomScaleNormal="100" workbookViewId="0">
      <selection activeCell="Q12" sqref="Q12"/>
    </sheetView>
  </sheetViews>
  <sheetFormatPr baseColWidth="10" defaultColWidth="10.6640625" defaultRowHeight="15.6" outlineLevelCol="1" x14ac:dyDescent="0.3"/>
  <cols>
    <col min="1" max="1" width="10.33203125" style="1" bestFit="1" customWidth="1"/>
    <col min="2" max="2" width="28.33203125" style="1" hidden="1" customWidth="1" outlineLevel="1"/>
    <col min="3" max="3" width="18.6640625" style="161" bestFit="1" customWidth="1" collapsed="1"/>
    <col min="4" max="4" width="25.5546875" style="161" bestFit="1" customWidth="1"/>
    <col min="5" max="5" width="35.6640625" style="1" customWidth="1"/>
    <col min="6" max="6" width="9.88671875" style="1" hidden="1" customWidth="1" outlineLevel="1"/>
    <col min="7" max="7" width="10.44140625" style="1" hidden="1" customWidth="1" outlineLevel="1"/>
    <col min="8" max="8" width="3.6640625" style="1" hidden="1" customWidth="1" outlineLevel="1"/>
    <col min="9" max="9" width="8.33203125" style="1" hidden="1" customWidth="1" outlineLevel="1"/>
    <col min="10" max="10" width="15.6640625" style="1" hidden="1" customWidth="1" outlineLevel="1"/>
    <col min="11" max="11" width="12.44140625" style="2" customWidth="1" collapsed="1"/>
    <col min="12" max="12" width="9" style="2" customWidth="1" outlineLevel="1"/>
    <col min="13" max="13" width="10.33203125" style="2" customWidth="1" outlineLevel="1"/>
    <col min="14" max="14" width="12.88671875" style="162" customWidth="1" outlineLevel="1"/>
    <col min="15" max="15" width="12.109375" style="2" customWidth="1" outlineLevel="1"/>
    <col min="16" max="16" width="12.6640625" style="2" customWidth="1"/>
    <col min="17" max="17" width="15.88671875" style="2" customWidth="1"/>
    <col min="18" max="18" width="15.6640625" style="162" hidden="1" customWidth="1" outlineLevel="1"/>
    <col min="19" max="19" width="19" style="2" hidden="1" customWidth="1" outlineLevel="1"/>
    <col min="20" max="20" width="12.33203125" style="2" hidden="1" customWidth="1" outlineLevel="1"/>
    <col min="21" max="21" width="15.88671875" style="2" hidden="1" customWidth="1" outlineLevel="1"/>
    <col min="22" max="22" width="15.6640625" style="162" customWidth="1" collapsed="1"/>
    <col min="23" max="23" width="16.88671875" style="1" customWidth="1"/>
    <col min="24" max="24" width="16.88671875" style="162" hidden="1" customWidth="1" outlineLevel="1"/>
    <col min="25" max="27" width="10.6640625" style="1" hidden="1" customWidth="1" outlineLevel="1"/>
    <col min="28" max="28" width="10.6640625" style="1" customWidth="1" collapsed="1"/>
    <col min="29" max="32" width="10.6640625" style="1"/>
    <col min="33" max="33" width="0" style="1" hidden="1" customWidth="1"/>
    <col min="34" max="256" width="10.6640625" style="1"/>
    <col min="257" max="257" width="10.33203125" style="1" bestFit="1" customWidth="1"/>
    <col min="258" max="258" width="0" style="1" hidden="1" customWidth="1"/>
    <col min="259" max="259" width="18.6640625" style="1" bestFit="1" customWidth="1"/>
    <col min="260" max="260" width="25.5546875" style="1" bestFit="1" customWidth="1"/>
    <col min="261" max="261" width="35.6640625" style="1" customWidth="1"/>
    <col min="262" max="266" width="0" style="1" hidden="1" customWidth="1"/>
    <col min="267" max="267" width="12.44140625" style="1" customWidth="1"/>
    <col min="268" max="268" width="9" style="1" customWidth="1"/>
    <col min="269" max="269" width="10.33203125" style="1" customWidth="1"/>
    <col min="270" max="270" width="12.88671875" style="1" customWidth="1"/>
    <col min="271" max="271" width="12.109375" style="1" customWidth="1"/>
    <col min="272" max="272" width="12.6640625" style="1" customWidth="1"/>
    <col min="273" max="273" width="15.88671875" style="1" customWidth="1"/>
    <col min="274" max="277" width="0" style="1" hidden="1" customWidth="1"/>
    <col min="278" max="278" width="15.6640625" style="1" customWidth="1"/>
    <col min="279" max="279" width="16.88671875" style="1" customWidth="1"/>
    <col min="280" max="283" width="0" style="1" hidden="1" customWidth="1"/>
    <col min="284" max="288" width="10.6640625" style="1"/>
    <col min="289" max="289" width="0" style="1" hidden="1" customWidth="1"/>
    <col min="290" max="512" width="10.6640625" style="1"/>
    <col min="513" max="513" width="10.33203125" style="1" bestFit="1" customWidth="1"/>
    <col min="514" max="514" width="0" style="1" hidden="1" customWidth="1"/>
    <col min="515" max="515" width="18.6640625" style="1" bestFit="1" customWidth="1"/>
    <col min="516" max="516" width="25.5546875" style="1" bestFit="1" customWidth="1"/>
    <col min="517" max="517" width="35.6640625" style="1" customWidth="1"/>
    <col min="518" max="522" width="0" style="1" hidden="1" customWidth="1"/>
    <col min="523" max="523" width="12.44140625" style="1" customWidth="1"/>
    <col min="524" max="524" width="9" style="1" customWidth="1"/>
    <col min="525" max="525" width="10.33203125" style="1" customWidth="1"/>
    <col min="526" max="526" width="12.88671875" style="1" customWidth="1"/>
    <col min="527" max="527" width="12.109375" style="1" customWidth="1"/>
    <col min="528" max="528" width="12.6640625" style="1" customWidth="1"/>
    <col min="529" max="529" width="15.88671875" style="1" customWidth="1"/>
    <col min="530" max="533" width="0" style="1" hidden="1" customWidth="1"/>
    <col min="534" max="534" width="15.6640625" style="1" customWidth="1"/>
    <col min="535" max="535" width="16.88671875" style="1" customWidth="1"/>
    <col min="536" max="539" width="0" style="1" hidden="1" customWidth="1"/>
    <col min="540" max="544" width="10.6640625" style="1"/>
    <col min="545" max="545" width="0" style="1" hidden="1" customWidth="1"/>
    <col min="546" max="768" width="10.6640625" style="1"/>
    <col min="769" max="769" width="10.33203125" style="1" bestFit="1" customWidth="1"/>
    <col min="770" max="770" width="0" style="1" hidden="1" customWidth="1"/>
    <col min="771" max="771" width="18.6640625" style="1" bestFit="1" customWidth="1"/>
    <col min="772" max="772" width="25.5546875" style="1" bestFit="1" customWidth="1"/>
    <col min="773" max="773" width="35.6640625" style="1" customWidth="1"/>
    <col min="774" max="778" width="0" style="1" hidden="1" customWidth="1"/>
    <col min="779" max="779" width="12.44140625" style="1" customWidth="1"/>
    <col min="780" max="780" width="9" style="1" customWidth="1"/>
    <col min="781" max="781" width="10.33203125" style="1" customWidth="1"/>
    <col min="782" max="782" width="12.88671875" style="1" customWidth="1"/>
    <col min="783" max="783" width="12.109375" style="1" customWidth="1"/>
    <col min="784" max="784" width="12.6640625" style="1" customWidth="1"/>
    <col min="785" max="785" width="15.88671875" style="1" customWidth="1"/>
    <col min="786" max="789" width="0" style="1" hidden="1" customWidth="1"/>
    <col min="790" max="790" width="15.6640625" style="1" customWidth="1"/>
    <col min="791" max="791" width="16.88671875" style="1" customWidth="1"/>
    <col min="792" max="795" width="0" style="1" hidden="1" customWidth="1"/>
    <col min="796" max="800" width="10.6640625" style="1"/>
    <col min="801" max="801" width="0" style="1" hidden="1" customWidth="1"/>
    <col min="802" max="1024" width="10.6640625" style="1"/>
    <col min="1025" max="1025" width="10.33203125" style="1" bestFit="1" customWidth="1"/>
    <col min="1026" max="1026" width="0" style="1" hidden="1" customWidth="1"/>
    <col min="1027" max="1027" width="18.6640625" style="1" bestFit="1" customWidth="1"/>
    <col min="1028" max="1028" width="25.5546875" style="1" bestFit="1" customWidth="1"/>
    <col min="1029" max="1029" width="35.6640625" style="1" customWidth="1"/>
    <col min="1030" max="1034" width="0" style="1" hidden="1" customWidth="1"/>
    <col min="1035" max="1035" width="12.44140625" style="1" customWidth="1"/>
    <col min="1036" max="1036" width="9" style="1" customWidth="1"/>
    <col min="1037" max="1037" width="10.33203125" style="1" customWidth="1"/>
    <col min="1038" max="1038" width="12.88671875" style="1" customWidth="1"/>
    <col min="1039" max="1039" width="12.109375" style="1" customWidth="1"/>
    <col min="1040" max="1040" width="12.6640625" style="1" customWidth="1"/>
    <col min="1041" max="1041" width="15.88671875" style="1" customWidth="1"/>
    <col min="1042" max="1045" width="0" style="1" hidden="1" customWidth="1"/>
    <col min="1046" max="1046" width="15.6640625" style="1" customWidth="1"/>
    <col min="1047" max="1047" width="16.88671875" style="1" customWidth="1"/>
    <col min="1048" max="1051" width="0" style="1" hidden="1" customWidth="1"/>
    <col min="1052" max="1056" width="10.6640625" style="1"/>
    <col min="1057" max="1057" width="0" style="1" hidden="1" customWidth="1"/>
    <col min="1058" max="1280" width="10.6640625" style="1"/>
    <col min="1281" max="1281" width="10.33203125" style="1" bestFit="1" customWidth="1"/>
    <col min="1282" max="1282" width="0" style="1" hidden="1" customWidth="1"/>
    <col min="1283" max="1283" width="18.6640625" style="1" bestFit="1" customWidth="1"/>
    <col min="1284" max="1284" width="25.5546875" style="1" bestFit="1" customWidth="1"/>
    <col min="1285" max="1285" width="35.6640625" style="1" customWidth="1"/>
    <col min="1286" max="1290" width="0" style="1" hidden="1" customWidth="1"/>
    <col min="1291" max="1291" width="12.44140625" style="1" customWidth="1"/>
    <col min="1292" max="1292" width="9" style="1" customWidth="1"/>
    <col min="1293" max="1293" width="10.33203125" style="1" customWidth="1"/>
    <col min="1294" max="1294" width="12.88671875" style="1" customWidth="1"/>
    <col min="1295" max="1295" width="12.109375" style="1" customWidth="1"/>
    <col min="1296" max="1296" width="12.6640625" style="1" customWidth="1"/>
    <col min="1297" max="1297" width="15.88671875" style="1" customWidth="1"/>
    <col min="1298" max="1301" width="0" style="1" hidden="1" customWidth="1"/>
    <col min="1302" max="1302" width="15.6640625" style="1" customWidth="1"/>
    <col min="1303" max="1303" width="16.88671875" style="1" customWidth="1"/>
    <col min="1304" max="1307" width="0" style="1" hidden="1" customWidth="1"/>
    <col min="1308" max="1312" width="10.6640625" style="1"/>
    <col min="1313" max="1313" width="0" style="1" hidden="1" customWidth="1"/>
    <col min="1314" max="1536" width="10.6640625" style="1"/>
    <col min="1537" max="1537" width="10.33203125" style="1" bestFit="1" customWidth="1"/>
    <col min="1538" max="1538" width="0" style="1" hidden="1" customWidth="1"/>
    <col min="1539" max="1539" width="18.6640625" style="1" bestFit="1" customWidth="1"/>
    <col min="1540" max="1540" width="25.5546875" style="1" bestFit="1" customWidth="1"/>
    <col min="1541" max="1541" width="35.6640625" style="1" customWidth="1"/>
    <col min="1542" max="1546" width="0" style="1" hidden="1" customWidth="1"/>
    <col min="1547" max="1547" width="12.44140625" style="1" customWidth="1"/>
    <col min="1548" max="1548" width="9" style="1" customWidth="1"/>
    <col min="1549" max="1549" width="10.33203125" style="1" customWidth="1"/>
    <col min="1550" max="1550" width="12.88671875" style="1" customWidth="1"/>
    <col min="1551" max="1551" width="12.109375" style="1" customWidth="1"/>
    <col min="1552" max="1552" width="12.6640625" style="1" customWidth="1"/>
    <col min="1553" max="1553" width="15.88671875" style="1" customWidth="1"/>
    <col min="1554" max="1557" width="0" style="1" hidden="1" customWidth="1"/>
    <col min="1558" max="1558" width="15.6640625" style="1" customWidth="1"/>
    <col min="1559" max="1559" width="16.88671875" style="1" customWidth="1"/>
    <col min="1560" max="1563" width="0" style="1" hidden="1" customWidth="1"/>
    <col min="1564" max="1568" width="10.6640625" style="1"/>
    <col min="1569" max="1569" width="0" style="1" hidden="1" customWidth="1"/>
    <col min="1570" max="1792" width="10.6640625" style="1"/>
    <col min="1793" max="1793" width="10.33203125" style="1" bestFit="1" customWidth="1"/>
    <col min="1794" max="1794" width="0" style="1" hidden="1" customWidth="1"/>
    <col min="1795" max="1795" width="18.6640625" style="1" bestFit="1" customWidth="1"/>
    <col min="1796" max="1796" width="25.5546875" style="1" bestFit="1" customWidth="1"/>
    <col min="1797" max="1797" width="35.6640625" style="1" customWidth="1"/>
    <col min="1798" max="1802" width="0" style="1" hidden="1" customWidth="1"/>
    <col min="1803" max="1803" width="12.44140625" style="1" customWidth="1"/>
    <col min="1804" max="1804" width="9" style="1" customWidth="1"/>
    <col min="1805" max="1805" width="10.33203125" style="1" customWidth="1"/>
    <col min="1806" max="1806" width="12.88671875" style="1" customWidth="1"/>
    <col min="1807" max="1807" width="12.109375" style="1" customWidth="1"/>
    <col min="1808" max="1808" width="12.6640625" style="1" customWidth="1"/>
    <col min="1809" max="1809" width="15.88671875" style="1" customWidth="1"/>
    <col min="1810" max="1813" width="0" style="1" hidden="1" customWidth="1"/>
    <col min="1814" max="1814" width="15.6640625" style="1" customWidth="1"/>
    <col min="1815" max="1815" width="16.88671875" style="1" customWidth="1"/>
    <col min="1816" max="1819" width="0" style="1" hidden="1" customWidth="1"/>
    <col min="1820" max="1824" width="10.6640625" style="1"/>
    <col min="1825" max="1825" width="0" style="1" hidden="1" customWidth="1"/>
    <col min="1826" max="2048" width="10.6640625" style="1"/>
    <col min="2049" max="2049" width="10.33203125" style="1" bestFit="1" customWidth="1"/>
    <col min="2050" max="2050" width="0" style="1" hidden="1" customWidth="1"/>
    <col min="2051" max="2051" width="18.6640625" style="1" bestFit="1" customWidth="1"/>
    <col min="2052" max="2052" width="25.5546875" style="1" bestFit="1" customWidth="1"/>
    <col min="2053" max="2053" width="35.6640625" style="1" customWidth="1"/>
    <col min="2054" max="2058" width="0" style="1" hidden="1" customWidth="1"/>
    <col min="2059" max="2059" width="12.44140625" style="1" customWidth="1"/>
    <col min="2060" max="2060" width="9" style="1" customWidth="1"/>
    <col min="2061" max="2061" width="10.33203125" style="1" customWidth="1"/>
    <col min="2062" max="2062" width="12.88671875" style="1" customWidth="1"/>
    <col min="2063" max="2063" width="12.109375" style="1" customWidth="1"/>
    <col min="2064" max="2064" width="12.6640625" style="1" customWidth="1"/>
    <col min="2065" max="2065" width="15.88671875" style="1" customWidth="1"/>
    <col min="2066" max="2069" width="0" style="1" hidden="1" customWidth="1"/>
    <col min="2070" max="2070" width="15.6640625" style="1" customWidth="1"/>
    <col min="2071" max="2071" width="16.88671875" style="1" customWidth="1"/>
    <col min="2072" max="2075" width="0" style="1" hidden="1" customWidth="1"/>
    <col min="2076" max="2080" width="10.6640625" style="1"/>
    <col min="2081" max="2081" width="0" style="1" hidden="1" customWidth="1"/>
    <col min="2082" max="2304" width="10.6640625" style="1"/>
    <col min="2305" max="2305" width="10.33203125" style="1" bestFit="1" customWidth="1"/>
    <col min="2306" max="2306" width="0" style="1" hidden="1" customWidth="1"/>
    <col min="2307" max="2307" width="18.6640625" style="1" bestFit="1" customWidth="1"/>
    <col min="2308" max="2308" width="25.5546875" style="1" bestFit="1" customWidth="1"/>
    <col min="2309" max="2309" width="35.6640625" style="1" customWidth="1"/>
    <col min="2310" max="2314" width="0" style="1" hidden="1" customWidth="1"/>
    <col min="2315" max="2315" width="12.44140625" style="1" customWidth="1"/>
    <col min="2316" max="2316" width="9" style="1" customWidth="1"/>
    <col min="2317" max="2317" width="10.33203125" style="1" customWidth="1"/>
    <col min="2318" max="2318" width="12.88671875" style="1" customWidth="1"/>
    <col min="2319" max="2319" width="12.109375" style="1" customWidth="1"/>
    <col min="2320" max="2320" width="12.6640625" style="1" customWidth="1"/>
    <col min="2321" max="2321" width="15.88671875" style="1" customWidth="1"/>
    <col min="2322" max="2325" width="0" style="1" hidden="1" customWidth="1"/>
    <col min="2326" max="2326" width="15.6640625" style="1" customWidth="1"/>
    <col min="2327" max="2327" width="16.88671875" style="1" customWidth="1"/>
    <col min="2328" max="2331" width="0" style="1" hidden="1" customWidth="1"/>
    <col min="2332" max="2336" width="10.6640625" style="1"/>
    <col min="2337" max="2337" width="0" style="1" hidden="1" customWidth="1"/>
    <col min="2338" max="2560" width="10.6640625" style="1"/>
    <col min="2561" max="2561" width="10.33203125" style="1" bestFit="1" customWidth="1"/>
    <col min="2562" max="2562" width="0" style="1" hidden="1" customWidth="1"/>
    <col min="2563" max="2563" width="18.6640625" style="1" bestFit="1" customWidth="1"/>
    <col min="2564" max="2564" width="25.5546875" style="1" bestFit="1" customWidth="1"/>
    <col min="2565" max="2565" width="35.6640625" style="1" customWidth="1"/>
    <col min="2566" max="2570" width="0" style="1" hidden="1" customWidth="1"/>
    <col min="2571" max="2571" width="12.44140625" style="1" customWidth="1"/>
    <col min="2572" max="2572" width="9" style="1" customWidth="1"/>
    <col min="2573" max="2573" width="10.33203125" style="1" customWidth="1"/>
    <col min="2574" max="2574" width="12.88671875" style="1" customWidth="1"/>
    <col min="2575" max="2575" width="12.109375" style="1" customWidth="1"/>
    <col min="2576" max="2576" width="12.6640625" style="1" customWidth="1"/>
    <col min="2577" max="2577" width="15.88671875" style="1" customWidth="1"/>
    <col min="2578" max="2581" width="0" style="1" hidden="1" customWidth="1"/>
    <col min="2582" max="2582" width="15.6640625" style="1" customWidth="1"/>
    <col min="2583" max="2583" width="16.88671875" style="1" customWidth="1"/>
    <col min="2584" max="2587" width="0" style="1" hidden="1" customWidth="1"/>
    <col min="2588" max="2592" width="10.6640625" style="1"/>
    <col min="2593" max="2593" width="0" style="1" hidden="1" customWidth="1"/>
    <col min="2594" max="2816" width="10.6640625" style="1"/>
    <col min="2817" max="2817" width="10.33203125" style="1" bestFit="1" customWidth="1"/>
    <col min="2818" max="2818" width="0" style="1" hidden="1" customWidth="1"/>
    <col min="2819" max="2819" width="18.6640625" style="1" bestFit="1" customWidth="1"/>
    <col min="2820" max="2820" width="25.5546875" style="1" bestFit="1" customWidth="1"/>
    <col min="2821" max="2821" width="35.6640625" style="1" customWidth="1"/>
    <col min="2822" max="2826" width="0" style="1" hidden="1" customWidth="1"/>
    <col min="2827" max="2827" width="12.44140625" style="1" customWidth="1"/>
    <col min="2828" max="2828" width="9" style="1" customWidth="1"/>
    <col min="2829" max="2829" width="10.33203125" style="1" customWidth="1"/>
    <col min="2830" max="2830" width="12.88671875" style="1" customWidth="1"/>
    <col min="2831" max="2831" width="12.109375" style="1" customWidth="1"/>
    <col min="2832" max="2832" width="12.6640625" style="1" customWidth="1"/>
    <col min="2833" max="2833" width="15.88671875" style="1" customWidth="1"/>
    <col min="2834" max="2837" width="0" style="1" hidden="1" customWidth="1"/>
    <col min="2838" max="2838" width="15.6640625" style="1" customWidth="1"/>
    <col min="2839" max="2839" width="16.88671875" style="1" customWidth="1"/>
    <col min="2840" max="2843" width="0" style="1" hidden="1" customWidth="1"/>
    <col min="2844" max="2848" width="10.6640625" style="1"/>
    <col min="2849" max="2849" width="0" style="1" hidden="1" customWidth="1"/>
    <col min="2850" max="3072" width="10.6640625" style="1"/>
    <col min="3073" max="3073" width="10.33203125" style="1" bestFit="1" customWidth="1"/>
    <col min="3074" max="3074" width="0" style="1" hidden="1" customWidth="1"/>
    <col min="3075" max="3075" width="18.6640625" style="1" bestFit="1" customWidth="1"/>
    <col min="3076" max="3076" width="25.5546875" style="1" bestFit="1" customWidth="1"/>
    <col min="3077" max="3077" width="35.6640625" style="1" customWidth="1"/>
    <col min="3078" max="3082" width="0" style="1" hidden="1" customWidth="1"/>
    <col min="3083" max="3083" width="12.44140625" style="1" customWidth="1"/>
    <col min="3084" max="3084" width="9" style="1" customWidth="1"/>
    <col min="3085" max="3085" width="10.33203125" style="1" customWidth="1"/>
    <col min="3086" max="3086" width="12.88671875" style="1" customWidth="1"/>
    <col min="3087" max="3087" width="12.109375" style="1" customWidth="1"/>
    <col min="3088" max="3088" width="12.6640625" style="1" customWidth="1"/>
    <col min="3089" max="3089" width="15.88671875" style="1" customWidth="1"/>
    <col min="3090" max="3093" width="0" style="1" hidden="1" customWidth="1"/>
    <col min="3094" max="3094" width="15.6640625" style="1" customWidth="1"/>
    <col min="3095" max="3095" width="16.88671875" style="1" customWidth="1"/>
    <col min="3096" max="3099" width="0" style="1" hidden="1" customWidth="1"/>
    <col min="3100" max="3104" width="10.6640625" style="1"/>
    <col min="3105" max="3105" width="0" style="1" hidden="1" customWidth="1"/>
    <col min="3106" max="3328" width="10.6640625" style="1"/>
    <col min="3329" max="3329" width="10.33203125" style="1" bestFit="1" customWidth="1"/>
    <col min="3330" max="3330" width="0" style="1" hidden="1" customWidth="1"/>
    <col min="3331" max="3331" width="18.6640625" style="1" bestFit="1" customWidth="1"/>
    <col min="3332" max="3332" width="25.5546875" style="1" bestFit="1" customWidth="1"/>
    <col min="3333" max="3333" width="35.6640625" style="1" customWidth="1"/>
    <col min="3334" max="3338" width="0" style="1" hidden="1" customWidth="1"/>
    <col min="3339" max="3339" width="12.44140625" style="1" customWidth="1"/>
    <col min="3340" max="3340" width="9" style="1" customWidth="1"/>
    <col min="3341" max="3341" width="10.33203125" style="1" customWidth="1"/>
    <col min="3342" max="3342" width="12.88671875" style="1" customWidth="1"/>
    <col min="3343" max="3343" width="12.109375" style="1" customWidth="1"/>
    <col min="3344" max="3344" width="12.6640625" style="1" customWidth="1"/>
    <col min="3345" max="3345" width="15.88671875" style="1" customWidth="1"/>
    <col min="3346" max="3349" width="0" style="1" hidden="1" customWidth="1"/>
    <col min="3350" max="3350" width="15.6640625" style="1" customWidth="1"/>
    <col min="3351" max="3351" width="16.88671875" style="1" customWidth="1"/>
    <col min="3352" max="3355" width="0" style="1" hidden="1" customWidth="1"/>
    <col min="3356" max="3360" width="10.6640625" style="1"/>
    <col min="3361" max="3361" width="0" style="1" hidden="1" customWidth="1"/>
    <col min="3362" max="3584" width="10.6640625" style="1"/>
    <col min="3585" max="3585" width="10.33203125" style="1" bestFit="1" customWidth="1"/>
    <col min="3586" max="3586" width="0" style="1" hidden="1" customWidth="1"/>
    <col min="3587" max="3587" width="18.6640625" style="1" bestFit="1" customWidth="1"/>
    <col min="3588" max="3588" width="25.5546875" style="1" bestFit="1" customWidth="1"/>
    <col min="3589" max="3589" width="35.6640625" style="1" customWidth="1"/>
    <col min="3590" max="3594" width="0" style="1" hidden="1" customWidth="1"/>
    <col min="3595" max="3595" width="12.44140625" style="1" customWidth="1"/>
    <col min="3596" max="3596" width="9" style="1" customWidth="1"/>
    <col min="3597" max="3597" width="10.33203125" style="1" customWidth="1"/>
    <col min="3598" max="3598" width="12.88671875" style="1" customWidth="1"/>
    <col min="3599" max="3599" width="12.109375" style="1" customWidth="1"/>
    <col min="3600" max="3600" width="12.6640625" style="1" customWidth="1"/>
    <col min="3601" max="3601" width="15.88671875" style="1" customWidth="1"/>
    <col min="3602" max="3605" width="0" style="1" hidden="1" customWidth="1"/>
    <col min="3606" max="3606" width="15.6640625" style="1" customWidth="1"/>
    <col min="3607" max="3607" width="16.88671875" style="1" customWidth="1"/>
    <col min="3608" max="3611" width="0" style="1" hidden="1" customWidth="1"/>
    <col min="3612" max="3616" width="10.6640625" style="1"/>
    <col min="3617" max="3617" width="0" style="1" hidden="1" customWidth="1"/>
    <col min="3618" max="3840" width="10.6640625" style="1"/>
    <col min="3841" max="3841" width="10.33203125" style="1" bestFit="1" customWidth="1"/>
    <col min="3842" max="3842" width="0" style="1" hidden="1" customWidth="1"/>
    <col min="3843" max="3843" width="18.6640625" style="1" bestFit="1" customWidth="1"/>
    <col min="3844" max="3844" width="25.5546875" style="1" bestFit="1" customWidth="1"/>
    <col min="3845" max="3845" width="35.6640625" style="1" customWidth="1"/>
    <col min="3846" max="3850" width="0" style="1" hidden="1" customWidth="1"/>
    <col min="3851" max="3851" width="12.44140625" style="1" customWidth="1"/>
    <col min="3852" max="3852" width="9" style="1" customWidth="1"/>
    <col min="3853" max="3853" width="10.33203125" style="1" customWidth="1"/>
    <col min="3854" max="3854" width="12.88671875" style="1" customWidth="1"/>
    <col min="3855" max="3855" width="12.109375" style="1" customWidth="1"/>
    <col min="3856" max="3856" width="12.6640625" style="1" customWidth="1"/>
    <col min="3857" max="3857" width="15.88671875" style="1" customWidth="1"/>
    <col min="3858" max="3861" width="0" style="1" hidden="1" customWidth="1"/>
    <col min="3862" max="3862" width="15.6640625" style="1" customWidth="1"/>
    <col min="3863" max="3863" width="16.88671875" style="1" customWidth="1"/>
    <col min="3864" max="3867" width="0" style="1" hidden="1" customWidth="1"/>
    <col min="3868" max="3872" width="10.6640625" style="1"/>
    <col min="3873" max="3873" width="0" style="1" hidden="1" customWidth="1"/>
    <col min="3874" max="4096" width="10.6640625" style="1"/>
    <col min="4097" max="4097" width="10.33203125" style="1" bestFit="1" customWidth="1"/>
    <col min="4098" max="4098" width="0" style="1" hidden="1" customWidth="1"/>
    <col min="4099" max="4099" width="18.6640625" style="1" bestFit="1" customWidth="1"/>
    <col min="4100" max="4100" width="25.5546875" style="1" bestFit="1" customWidth="1"/>
    <col min="4101" max="4101" width="35.6640625" style="1" customWidth="1"/>
    <col min="4102" max="4106" width="0" style="1" hidden="1" customWidth="1"/>
    <col min="4107" max="4107" width="12.44140625" style="1" customWidth="1"/>
    <col min="4108" max="4108" width="9" style="1" customWidth="1"/>
    <col min="4109" max="4109" width="10.33203125" style="1" customWidth="1"/>
    <col min="4110" max="4110" width="12.88671875" style="1" customWidth="1"/>
    <col min="4111" max="4111" width="12.109375" style="1" customWidth="1"/>
    <col min="4112" max="4112" width="12.6640625" style="1" customWidth="1"/>
    <col min="4113" max="4113" width="15.88671875" style="1" customWidth="1"/>
    <col min="4114" max="4117" width="0" style="1" hidden="1" customWidth="1"/>
    <col min="4118" max="4118" width="15.6640625" style="1" customWidth="1"/>
    <col min="4119" max="4119" width="16.88671875" style="1" customWidth="1"/>
    <col min="4120" max="4123" width="0" style="1" hidden="1" customWidth="1"/>
    <col min="4124" max="4128" width="10.6640625" style="1"/>
    <col min="4129" max="4129" width="0" style="1" hidden="1" customWidth="1"/>
    <col min="4130" max="4352" width="10.6640625" style="1"/>
    <col min="4353" max="4353" width="10.33203125" style="1" bestFit="1" customWidth="1"/>
    <col min="4354" max="4354" width="0" style="1" hidden="1" customWidth="1"/>
    <col min="4355" max="4355" width="18.6640625" style="1" bestFit="1" customWidth="1"/>
    <col min="4356" max="4356" width="25.5546875" style="1" bestFit="1" customWidth="1"/>
    <col min="4357" max="4357" width="35.6640625" style="1" customWidth="1"/>
    <col min="4358" max="4362" width="0" style="1" hidden="1" customWidth="1"/>
    <col min="4363" max="4363" width="12.44140625" style="1" customWidth="1"/>
    <col min="4364" max="4364" width="9" style="1" customWidth="1"/>
    <col min="4365" max="4365" width="10.33203125" style="1" customWidth="1"/>
    <col min="4366" max="4366" width="12.88671875" style="1" customWidth="1"/>
    <col min="4367" max="4367" width="12.109375" style="1" customWidth="1"/>
    <col min="4368" max="4368" width="12.6640625" style="1" customWidth="1"/>
    <col min="4369" max="4369" width="15.88671875" style="1" customWidth="1"/>
    <col min="4370" max="4373" width="0" style="1" hidden="1" customWidth="1"/>
    <col min="4374" max="4374" width="15.6640625" style="1" customWidth="1"/>
    <col min="4375" max="4375" width="16.88671875" style="1" customWidth="1"/>
    <col min="4376" max="4379" width="0" style="1" hidden="1" customWidth="1"/>
    <col min="4380" max="4384" width="10.6640625" style="1"/>
    <col min="4385" max="4385" width="0" style="1" hidden="1" customWidth="1"/>
    <col min="4386" max="4608" width="10.6640625" style="1"/>
    <col min="4609" max="4609" width="10.33203125" style="1" bestFit="1" customWidth="1"/>
    <col min="4610" max="4610" width="0" style="1" hidden="1" customWidth="1"/>
    <col min="4611" max="4611" width="18.6640625" style="1" bestFit="1" customWidth="1"/>
    <col min="4612" max="4612" width="25.5546875" style="1" bestFit="1" customWidth="1"/>
    <col min="4613" max="4613" width="35.6640625" style="1" customWidth="1"/>
    <col min="4614" max="4618" width="0" style="1" hidden="1" customWidth="1"/>
    <col min="4619" max="4619" width="12.44140625" style="1" customWidth="1"/>
    <col min="4620" max="4620" width="9" style="1" customWidth="1"/>
    <col min="4621" max="4621" width="10.33203125" style="1" customWidth="1"/>
    <col min="4622" max="4622" width="12.88671875" style="1" customWidth="1"/>
    <col min="4623" max="4623" width="12.109375" style="1" customWidth="1"/>
    <col min="4624" max="4624" width="12.6640625" style="1" customWidth="1"/>
    <col min="4625" max="4625" width="15.88671875" style="1" customWidth="1"/>
    <col min="4626" max="4629" width="0" style="1" hidden="1" customWidth="1"/>
    <col min="4630" max="4630" width="15.6640625" style="1" customWidth="1"/>
    <col min="4631" max="4631" width="16.88671875" style="1" customWidth="1"/>
    <col min="4632" max="4635" width="0" style="1" hidden="1" customWidth="1"/>
    <col min="4636" max="4640" width="10.6640625" style="1"/>
    <col min="4641" max="4641" width="0" style="1" hidden="1" customWidth="1"/>
    <col min="4642" max="4864" width="10.6640625" style="1"/>
    <col min="4865" max="4865" width="10.33203125" style="1" bestFit="1" customWidth="1"/>
    <col min="4866" max="4866" width="0" style="1" hidden="1" customWidth="1"/>
    <col min="4867" max="4867" width="18.6640625" style="1" bestFit="1" customWidth="1"/>
    <col min="4868" max="4868" width="25.5546875" style="1" bestFit="1" customWidth="1"/>
    <col min="4869" max="4869" width="35.6640625" style="1" customWidth="1"/>
    <col min="4870" max="4874" width="0" style="1" hidden="1" customWidth="1"/>
    <col min="4875" max="4875" width="12.44140625" style="1" customWidth="1"/>
    <col min="4876" max="4876" width="9" style="1" customWidth="1"/>
    <col min="4877" max="4877" width="10.33203125" style="1" customWidth="1"/>
    <col min="4878" max="4878" width="12.88671875" style="1" customWidth="1"/>
    <col min="4879" max="4879" width="12.109375" style="1" customWidth="1"/>
    <col min="4880" max="4880" width="12.6640625" style="1" customWidth="1"/>
    <col min="4881" max="4881" width="15.88671875" style="1" customWidth="1"/>
    <col min="4882" max="4885" width="0" style="1" hidden="1" customWidth="1"/>
    <col min="4886" max="4886" width="15.6640625" style="1" customWidth="1"/>
    <col min="4887" max="4887" width="16.88671875" style="1" customWidth="1"/>
    <col min="4888" max="4891" width="0" style="1" hidden="1" customWidth="1"/>
    <col min="4892" max="4896" width="10.6640625" style="1"/>
    <col min="4897" max="4897" width="0" style="1" hidden="1" customWidth="1"/>
    <col min="4898" max="5120" width="10.6640625" style="1"/>
    <col min="5121" max="5121" width="10.33203125" style="1" bestFit="1" customWidth="1"/>
    <col min="5122" max="5122" width="0" style="1" hidden="1" customWidth="1"/>
    <col min="5123" max="5123" width="18.6640625" style="1" bestFit="1" customWidth="1"/>
    <col min="5124" max="5124" width="25.5546875" style="1" bestFit="1" customWidth="1"/>
    <col min="5125" max="5125" width="35.6640625" style="1" customWidth="1"/>
    <col min="5126" max="5130" width="0" style="1" hidden="1" customWidth="1"/>
    <col min="5131" max="5131" width="12.44140625" style="1" customWidth="1"/>
    <col min="5132" max="5132" width="9" style="1" customWidth="1"/>
    <col min="5133" max="5133" width="10.33203125" style="1" customWidth="1"/>
    <col min="5134" max="5134" width="12.88671875" style="1" customWidth="1"/>
    <col min="5135" max="5135" width="12.109375" style="1" customWidth="1"/>
    <col min="5136" max="5136" width="12.6640625" style="1" customWidth="1"/>
    <col min="5137" max="5137" width="15.88671875" style="1" customWidth="1"/>
    <col min="5138" max="5141" width="0" style="1" hidden="1" customWidth="1"/>
    <col min="5142" max="5142" width="15.6640625" style="1" customWidth="1"/>
    <col min="5143" max="5143" width="16.88671875" style="1" customWidth="1"/>
    <col min="5144" max="5147" width="0" style="1" hidden="1" customWidth="1"/>
    <col min="5148" max="5152" width="10.6640625" style="1"/>
    <col min="5153" max="5153" width="0" style="1" hidden="1" customWidth="1"/>
    <col min="5154" max="5376" width="10.6640625" style="1"/>
    <col min="5377" max="5377" width="10.33203125" style="1" bestFit="1" customWidth="1"/>
    <col min="5378" max="5378" width="0" style="1" hidden="1" customWidth="1"/>
    <col min="5379" max="5379" width="18.6640625" style="1" bestFit="1" customWidth="1"/>
    <col min="5380" max="5380" width="25.5546875" style="1" bestFit="1" customWidth="1"/>
    <col min="5381" max="5381" width="35.6640625" style="1" customWidth="1"/>
    <col min="5382" max="5386" width="0" style="1" hidden="1" customWidth="1"/>
    <col min="5387" max="5387" width="12.44140625" style="1" customWidth="1"/>
    <col min="5388" max="5388" width="9" style="1" customWidth="1"/>
    <col min="5389" max="5389" width="10.33203125" style="1" customWidth="1"/>
    <col min="5390" max="5390" width="12.88671875" style="1" customWidth="1"/>
    <col min="5391" max="5391" width="12.109375" style="1" customWidth="1"/>
    <col min="5392" max="5392" width="12.6640625" style="1" customWidth="1"/>
    <col min="5393" max="5393" width="15.88671875" style="1" customWidth="1"/>
    <col min="5394" max="5397" width="0" style="1" hidden="1" customWidth="1"/>
    <col min="5398" max="5398" width="15.6640625" style="1" customWidth="1"/>
    <col min="5399" max="5399" width="16.88671875" style="1" customWidth="1"/>
    <col min="5400" max="5403" width="0" style="1" hidden="1" customWidth="1"/>
    <col min="5404" max="5408" width="10.6640625" style="1"/>
    <col min="5409" max="5409" width="0" style="1" hidden="1" customWidth="1"/>
    <col min="5410" max="5632" width="10.6640625" style="1"/>
    <col min="5633" max="5633" width="10.33203125" style="1" bestFit="1" customWidth="1"/>
    <col min="5634" max="5634" width="0" style="1" hidden="1" customWidth="1"/>
    <col min="5635" max="5635" width="18.6640625" style="1" bestFit="1" customWidth="1"/>
    <col min="5636" max="5636" width="25.5546875" style="1" bestFit="1" customWidth="1"/>
    <col min="5637" max="5637" width="35.6640625" style="1" customWidth="1"/>
    <col min="5638" max="5642" width="0" style="1" hidden="1" customWidth="1"/>
    <col min="5643" max="5643" width="12.44140625" style="1" customWidth="1"/>
    <col min="5644" max="5644" width="9" style="1" customWidth="1"/>
    <col min="5645" max="5645" width="10.33203125" style="1" customWidth="1"/>
    <col min="5646" max="5646" width="12.88671875" style="1" customWidth="1"/>
    <col min="5647" max="5647" width="12.109375" style="1" customWidth="1"/>
    <col min="5648" max="5648" width="12.6640625" style="1" customWidth="1"/>
    <col min="5649" max="5649" width="15.88671875" style="1" customWidth="1"/>
    <col min="5650" max="5653" width="0" style="1" hidden="1" customWidth="1"/>
    <col min="5654" max="5654" width="15.6640625" style="1" customWidth="1"/>
    <col min="5655" max="5655" width="16.88671875" style="1" customWidth="1"/>
    <col min="5656" max="5659" width="0" style="1" hidden="1" customWidth="1"/>
    <col min="5660" max="5664" width="10.6640625" style="1"/>
    <col min="5665" max="5665" width="0" style="1" hidden="1" customWidth="1"/>
    <col min="5666" max="5888" width="10.6640625" style="1"/>
    <col min="5889" max="5889" width="10.33203125" style="1" bestFit="1" customWidth="1"/>
    <col min="5890" max="5890" width="0" style="1" hidden="1" customWidth="1"/>
    <col min="5891" max="5891" width="18.6640625" style="1" bestFit="1" customWidth="1"/>
    <col min="5892" max="5892" width="25.5546875" style="1" bestFit="1" customWidth="1"/>
    <col min="5893" max="5893" width="35.6640625" style="1" customWidth="1"/>
    <col min="5894" max="5898" width="0" style="1" hidden="1" customWidth="1"/>
    <col min="5899" max="5899" width="12.44140625" style="1" customWidth="1"/>
    <col min="5900" max="5900" width="9" style="1" customWidth="1"/>
    <col min="5901" max="5901" width="10.33203125" style="1" customWidth="1"/>
    <col min="5902" max="5902" width="12.88671875" style="1" customWidth="1"/>
    <col min="5903" max="5903" width="12.109375" style="1" customWidth="1"/>
    <col min="5904" max="5904" width="12.6640625" style="1" customWidth="1"/>
    <col min="5905" max="5905" width="15.88671875" style="1" customWidth="1"/>
    <col min="5906" max="5909" width="0" style="1" hidden="1" customWidth="1"/>
    <col min="5910" max="5910" width="15.6640625" style="1" customWidth="1"/>
    <col min="5911" max="5911" width="16.88671875" style="1" customWidth="1"/>
    <col min="5912" max="5915" width="0" style="1" hidden="1" customWidth="1"/>
    <col min="5916" max="5920" width="10.6640625" style="1"/>
    <col min="5921" max="5921" width="0" style="1" hidden="1" customWidth="1"/>
    <col min="5922" max="6144" width="10.6640625" style="1"/>
    <col min="6145" max="6145" width="10.33203125" style="1" bestFit="1" customWidth="1"/>
    <col min="6146" max="6146" width="0" style="1" hidden="1" customWidth="1"/>
    <col min="6147" max="6147" width="18.6640625" style="1" bestFit="1" customWidth="1"/>
    <col min="6148" max="6148" width="25.5546875" style="1" bestFit="1" customWidth="1"/>
    <col min="6149" max="6149" width="35.6640625" style="1" customWidth="1"/>
    <col min="6150" max="6154" width="0" style="1" hidden="1" customWidth="1"/>
    <col min="6155" max="6155" width="12.44140625" style="1" customWidth="1"/>
    <col min="6156" max="6156" width="9" style="1" customWidth="1"/>
    <col min="6157" max="6157" width="10.33203125" style="1" customWidth="1"/>
    <col min="6158" max="6158" width="12.88671875" style="1" customWidth="1"/>
    <col min="6159" max="6159" width="12.109375" style="1" customWidth="1"/>
    <col min="6160" max="6160" width="12.6640625" style="1" customWidth="1"/>
    <col min="6161" max="6161" width="15.88671875" style="1" customWidth="1"/>
    <col min="6162" max="6165" width="0" style="1" hidden="1" customWidth="1"/>
    <col min="6166" max="6166" width="15.6640625" style="1" customWidth="1"/>
    <col min="6167" max="6167" width="16.88671875" style="1" customWidth="1"/>
    <col min="6168" max="6171" width="0" style="1" hidden="1" customWidth="1"/>
    <col min="6172" max="6176" width="10.6640625" style="1"/>
    <col min="6177" max="6177" width="0" style="1" hidden="1" customWidth="1"/>
    <col min="6178" max="6400" width="10.6640625" style="1"/>
    <col min="6401" max="6401" width="10.33203125" style="1" bestFit="1" customWidth="1"/>
    <col min="6402" max="6402" width="0" style="1" hidden="1" customWidth="1"/>
    <col min="6403" max="6403" width="18.6640625" style="1" bestFit="1" customWidth="1"/>
    <col min="6404" max="6404" width="25.5546875" style="1" bestFit="1" customWidth="1"/>
    <col min="6405" max="6405" width="35.6640625" style="1" customWidth="1"/>
    <col min="6406" max="6410" width="0" style="1" hidden="1" customWidth="1"/>
    <col min="6411" max="6411" width="12.44140625" style="1" customWidth="1"/>
    <col min="6412" max="6412" width="9" style="1" customWidth="1"/>
    <col min="6413" max="6413" width="10.33203125" style="1" customWidth="1"/>
    <col min="6414" max="6414" width="12.88671875" style="1" customWidth="1"/>
    <col min="6415" max="6415" width="12.109375" style="1" customWidth="1"/>
    <col min="6416" max="6416" width="12.6640625" style="1" customWidth="1"/>
    <col min="6417" max="6417" width="15.88671875" style="1" customWidth="1"/>
    <col min="6418" max="6421" width="0" style="1" hidden="1" customWidth="1"/>
    <col min="6422" max="6422" width="15.6640625" style="1" customWidth="1"/>
    <col min="6423" max="6423" width="16.88671875" style="1" customWidth="1"/>
    <col min="6424" max="6427" width="0" style="1" hidden="1" customWidth="1"/>
    <col min="6428" max="6432" width="10.6640625" style="1"/>
    <col min="6433" max="6433" width="0" style="1" hidden="1" customWidth="1"/>
    <col min="6434" max="6656" width="10.6640625" style="1"/>
    <col min="6657" max="6657" width="10.33203125" style="1" bestFit="1" customWidth="1"/>
    <col min="6658" max="6658" width="0" style="1" hidden="1" customWidth="1"/>
    <col min="6659" max="6659" width="18.6640625" style="1" bestFit="1" customWidth="1"/>
    <col min="6660" max="6660" width="25.5546875" style="1" bestFit="1" customWidth="1"/>
    <col min="6661" max="6661" width="35.6640625" style="1" customWidth="1"/>
    <col min="6662" max="6666" width="0" style="1" hidden="1" customWidth="1"/>
    <col min="6667" max="6667" width="12.44140625" style="1" customWidth="1"/>
    <col min="6668" max="6668" width="9" style="1" customWidth="1"/>
    <col min="6669" max="6669" width="10.33203125" style="1" customWidth="1"/>
    <col min="6670" max="6670" width="12.88671875" style="1" customWidth="1"/>
    <col min="6671" max="6671" width="12.109375" style="1" customWidth="1"/>
    <col min="6672" max="6672" width="12.6640625" style="1" customWidth="1"/>
    <col min="6673" max="6673" width="15.88671875" style="1" customWidth="1"/>
    <col min="6674" max="6677" width="0" style="1" hidden="1" customWidth="1"/>
    <col min="6678" max="6678" width="15.6640625" style="1" customWidth="1"/>
    <col min="6679" max="6679" width="16.88671875" style="1" customWidth="1"/>
    <col min="6680" max="6683" width="0" style="1" hidden="1" customWidth="1"/>
    <col min="6684" max="6688" width="10.6640625" style="1"/>
    <col min="6689" max="6689" width="0" style="1" hidden="1" customWidth="1"/>
    <col min="6690" max="6912" width="10.6640625" style="1"/>
    <col min="6913" max="6913" width="10.33203125" style="1" bestFit="1" customWidth="1"/>
    <col min="6914" max="6914" width="0" style="1" hidden="1" customWidth="1"/>
    <col min="6915" max="6915" width="18.6640625" style="1" bestFit="1" customWidth="1"/>
    <col min="6916" max="6916" width="25.5546875" style="1" bestFit="1" customWidth="1"/>
    <col min="6917" max="6917" width="35.6640625" style="1" customWidth="1"/>
    <col min="6918" max="6922" width="0" style="1" hidden="1" customWidth="1"/>
    <col min="6923" max="6923" width="12.44140625" style="1" customWidth="1"/>
    <col min="6924" max="6924" width="9" style="1" customWidth="1"/>
    <col min="6925" max="6925" width="10.33203125" style="1" customWidth="1"/>
    <col min="6926" max="6926" width="12.88671875" style="1" customWidth="1"/>
    <col min="6927" max="6927" width="12.109375" style="1" customWidth="1"/>
    <col min="6928" max="6928" width="12.6640625" style="1" customWidth="1"/>
    <col min="6929" max="6929" width="15.88671875" style="1" customWidth="1"/>
    <col min="6930" max="6933" width="0" style="1" hidden="1" customWidth="1"/>
    <col min="6934" max="6934" width="15.6640625" style="1" customWidth="1"/>
    <col min="6935" max="6935" width="16.88671875" style="1" customWidth="1"/>
    <col min="6936" max="6939" width="0" style="1" hidden="1" customWidth="1"/>
    <col min="6940" max="6944" width="10.6640625" style="1"/>
    <col min="6945" max="6945" width="0" style="1" hidden="1" customWidth="1"/>
    <col min="6946" max="7168" width="10.6640625" style="1"/>
    <col min="7169" max="7169" width="10.33203125" style="1" bestFit="1" customWidth="1"/>
    <col min="7170" max="7170" width="0" style="1" hidden="1" customWidth="1"/>
    <col min="7171" max="7171" width="18.6640625" style="1" bestFit="1" customWidth="1"/>
    <col min="7172" max="7172" width="25.5546875" style="1" bestFit="1" customWidth="1"/>
    <col min="7173" max="7173" width="35.6640625" style="1" customWidth="1"/>
    <col min="7174" max="7178" width="0" style="1" hidden="1" customWidth="1"/>
    <col min="7179" max="7179" width="12.44140625" style="1" customWidth="1"/>
    <col min="7180" max="7180" width="9" style="1" customWidth="1"/>
    <col min="7181" max="7181" width="10.33203125" style="1" customWidth="1"/>
    <col min="7182" max="7182" width="12.88671875" style="1" customWidth="1"/>
    <col min="7183" max="7183" width="12.109375" style="1" customWidth="1"/>
    <col min="7184" max="7184" width="12.6640625" style="1" customWidth="1"/>
    <col min="7185" max="7185" width="15.88671875" style="1" customWidth="1"/>
    <col min="7186" max="7189" width="0" style="1" hidden="1" customWidth="1"/>
    <col min="7190" max="7190" width="15.6640625" style="1" customWidth="1"/>
    <col min="7191" max="7191" width="16.88671875" style="1" customWidth="1"/>
    <col min="7192" max="7195" width="0" style="1" hidden="1" customWidth="1"/>
    <col min="7196" max="7200" width="10.6640625" style="1"/>
    <col min="7201" max="7201" width="0" style="1" hidden="1" customWidth="1"/>
    <col min="7202" max="7424" width="10.6640625" style="1"/>
    <col min="7425" max="7425" width="10.33203125" style="1" bestFit="1" customWidth="1"/>
    <col min="7426" max="7426" width="0" style="1" hidden="1" customWidth="1"/>
    <col min="7427" max="7427" width="18.6640625" style="1" bestFit="1" customWidth="1"/>
    <col min="7428" max="7428" width="25.5546875" style="1" bestFit="1" customWidth="1"/>
    <col min="7429" max="7429" width="35.6640625" style="1" customWidth="1"/>
    <col min="7430" max="7434" width="0" style="1" hidden="1" customWidth="1"/>
    <col min="7435" max="7435" width="12.44140625" style="1" customWidth="1"/>
    <col min="7436" max="7436" width="9" style="1" customWidth="1"/>
    <col min="7437" max="7437" width="10.33203125" style="1" customWidth="1"/>
    <col min="7438" max="7438" width="12.88671875" style="1" customWidth="1"/>
    <col min="7439" max="7439" width="12.109375" style="1" customWidth="1"/>
    <col min="7440" max="7440" width="12.6640625" style="1" customWidth="1"/>
    <col min="7441" max="7441" width="15.88671875" style="1" customWidth="1"/>
    <col min="7442" max="7445" width="0" style="1" hidden="1" customWidth="1"/>
    <col min="7446" max="7446" width="15.6640625" style="1" customWidth="1"/>
    <col min="7447" max="7447" width="16.88671875" style="1" customWidth="1"/>
    <col min="7448" max="7451" width="0" style="1" hidden="1" customWidth="1"/>
    <col min="7452" max="7456" width="10.6640625" style="1"/>
    <col min="7457" max="7457" width="0" style="1" hidden="1" customWidth="1"/>
    <col min="7458" max="7680" width="10.6640625" style="1"/>
    <col min="7681" max="7681" width="10.33203125" style="1" bestFit="1" customWidth="1"/>
    <col min="7682" max="7682" width="0" style="1" hidden="1" customWidth="1"/>
    <col min="7683" max="7683" width="18.6640625" style="1" bestFit="1" customWidth="1"/>
    <col min="7684" max="7684" width="25.5546875" style="1" bestFit="1" customWidth="1"/>
    <col min="7685" max="7685" width="35.6640625" style="1" customWidth="1"/>
    <col min="7686" max="7690" width="0" style="1" hidden="1" customWidth="1"/>
    <col min="7691" max="7691" width="12.44140625" style="1" customWidth="1"/>
    <col min="7692" max="7692" width="9" style="1" customWidth="1"/>
    <col min="7693" max="7693" width="10.33203125" style="1" customWidth="1"/>
    <col min="7694" max="7694" width="12.88671875" style="1" customWidth="1"/>
    <col min="7695" max="7695" width="12.109375" style="1" customWidth="1"/>
    <col min="7696" max="7696" width="12.6640625" style="1" customWidth="1"/>
    <col min="7697" max="7697" width="15.88671875" style="1" customWidth="1"/>
    <col min="7698" max="7701" width="0" style="1" hidden="1" customWidth="1"/>
    <col min="7702" max="7702" width="15.6640625" style="1" customWidth="1"/>
    <col min="7703" max="7703" width="16.88671875" style="1" customWidth="1"/>
    <col min="7704" max="7707" width="0" style="1" hidden="1" customWidth="1"/>
    <col min="7708" max="7712" width="10.6640625" style="1"/>
    <col min="7713" max="7713" width="0" style="1" hidden="1" customWidth="1"/>
    <col min="7714" max="7936" width="10.6640625" style="1"/>
    <col min="7937" max="7937" width="10.33203125" style="1" bestFit="1" customWidth="1"/>
    <col min="7938" max="7938" width="0" style="1" hidden="1" customWidth="1"/>
    <col min="7939" max="7939" width="18.6640625" style="1" bestFit="1" customWidth="1"/>
    <col min="7940" max="7940" width="25.5546875" style="1" bestFit="1" customWidth="1"/>
    <col min="7941" max="7941" width="35.6640625" style="1" customWidth="1"/>
    <col min="7942" max="7946" width="0" style="1" hidden="1" customWidth="1"/>
    <col min="7947" max="7947" width="12.44140625" style="1" customWidth="1"/>
    <col min="7948" max="7948" width="9" style="1" customWidth="1"/>
    <col min="7949" max="7949" width="10.33203125" style="1" customWidth="1"/>
    <col min="7950" max="7950" width="12.88671875" style="1" customWidth="1"/>
    <col min="7951" max="7951" width="12.109375" style="1" customWidth="1"/>
    <col min="7952" max="7952" width="12.6640625" style="1" customWidth="1"/>
    <col min="7953" max="7953" width="15.88671875" style="1" customWidth="1"/>
    <col min="7954" max="7957" width="0" style="1" hidden="1" customWidth="1"/>
    <col min="7958" max="7958" width="15.6640625" style="1" customWidth="1"/>
    <col min="7959" max="7959" width="16.88671875" style="1" customWidth="1"/>
    <col min="7960" max="7963" width="0" style="1" hidden="1" customWidth="1"/>
    <col min="7964" max="7968" width="10.6640625" style="1"/>
    <col min="7969" max="7969" width="0" style="1" hidden="1" customWidth="1"/>
    <col min="7970" max="8192" width="10.6640625" style="1"/>
    <col min="8193" max="8193" width="10.33203125" style="1" bestFit="1" customWidth="1"/>
    <col min="8194" max="8194" width="0" style="1" hidden="1" customWidth="1"/>
    <col min="8195" max="8195" width="18.6640625" style="1" bestFit="1" customWidth="1"/>
    <col min="8196" max="8196" width="25.5546875" style="1" bestFit="1" customWidth="1"/>
    <col min="8197" max="8197" width="35.6640625" style="1" customWidth="1"/>
    <col min="8198" max="8202" width="0" style="1" hidden="1" customWidth="1"/>
    <col min="8203" max="8203" width="12.44140625" style="1" customWidth="1"/>
    <col min="8204" max="8204" width="9" style="1" customWidth="1"/>
    <col min="8205" max="8205" width="10.33203125" style="1" customWidth="1"/>
    <col min="8206" max="8206" width="12.88671875" style="1" customWidth="1"/>
    <col min="8207" max="8207" width="12.109375" style="1" customWidth="1"/>
    <col min="8208" max="8208" width="12.6640625" style="1" customWidth="1"/>
    <col min="8209" max="8209" width="15.88671875" style="1" customWidth="1"/>
    <col min="8210" max="8213" width="0" style="1" hidden="1" customWidth="1"/>
    <col min="8214" max="8214" width="15.6640625" style="1" customWidth="1"/>
    <col min="8215" max="8215" width="16.88671875" style="1" customWidth="1"/>
    <col min="8216" max="8219" width="0" style="1" hidden="1" customWidth="1"/>
    <col min="8220" max="8224" width="10.6640625" style="1"/>
    <col min="8225" max="8225" width="0" style="1" hidden="1" customWidth="1"/>
    <col min="8226" max="8448" width="10.6640625" style="1"/>
    <col min="8449" max="8449" width="10.33203125" style="1" bestFit="1" customWidth="1"/>
    <col min="8450" max="8450" width="0" style="1" hidden="1" customWidth="1"/>
    <col min="8451" max="8451" width="18.6640625" style="1" bestFit="1" customWidth="1"/>
    <col min="8452" max="8452" width="25.5546875" style="1" bestFit="1" customWidth="1"/>
    <col min="8453" max="8453" width="35.6640625" style="1" customWidth="1"/>
    <col min="8454" max="8458" width="0" style="1" hidden="1" customWidth="1"/>
    <col min="8459" max="8459" width="12.44140625" style="1" customWidth="1"/>
    <col min="8460" max="8460" width="9" style="1" customWidth="1"/>
    <col min="8461" max="8461" width="10.33203125" style="1" customWidth="1"/>
    <col min="8462" max="8462" width="12.88671875" style="1" customWidth="1"/>
    <col min="8463" max="8463" width="12.109375" style="1" customWidth="1"/>
    <col min="8464" max="8464" width="12.6640625" style="1" customWidth="1"/>
    <col min="8465" max="8465" width="15.88671875" style="1" customWidth="1"/>
    <col min="8466" max="8469" width="0" style="1" hidden="1" customWidth="1"/>
    <col min="8470" max="8470" width="15.6640625" style="1" customWidth="1"/>
    <col min="8471" max="8471" width="16.88671875" style="1" customWidth="1"/>
    <col min="8472" max="8475" width="0" style="1" hidden="1" customWidth="1"/>
    <col min="8476" max="8480" width="10.6640625" style="1"/>
    <col min="8481" max="8481" width="0" style="1" hidden="1" customWidth="1"/>
    <col min="8482" max="8704" width="10.6640625" style="1"/>
    <col min="8705" max="8705" width="10.33203125" style="1" bestFit="1" customWidth="1"/>
    <col min="8706" max="8706" width="0" style="1" hidden="1" customWidth="1"/>
    <col min="8707" max="8707" width="18.6640625" style="1" bestFit="1" customWidth="1"/>
    <col min="8708" max="8708" width="25.5546875" style="1" bestFit="1" customWidth="1"/>
    <col min="8709" max="8709" width="35.6640625" style="1" customWidth="1"/>
    <col min="8710" max="8714" width="0" style="1" hidden="1" customWidth="1"/>
    <col min="8715" max="8715" width="12.44140625" style="1" customWidth="1"/>
    <col min="8716" max="8716" width="9" style="1" customWidth="1"/>
    <col min="8717" max="8717" width="10.33203125" style="1" customWidth="1"/>
    <col min="8718" max="8718" width="12.88671875" style="1" customWidth="1"/>
    <col min="8719" max="8719" width="12.109375" style="1" customWidth="1"/>
    <col min="8720" max="8720" width="12.6640625" style="1" customWidth="1"/>
    <col min="8721" max="8721" width="15.88671875" style="1" customWidth="1"/>
    <col min="8722" max="8725" width="0" style="1" hidden="1" customWidth="1"/>
    <col min="8726" max="8726" width="15.6640625" style="1" customWidth="1"/>
    <col min="8727" max="8727" width="16.88671875" style="1" customWidth="1"/>
    <col min="8728" max="8731" width="0" style="1" hidden="1" customWidth="1"/>
    <col min="8732" max="8736" width="10.6640625" style="1"/>
    <col min="8737" max="8737" width="0" style="1" hidden="1" customWidth="1"/>
    <col min="8738" max="8960" width="10.6640625" style="1"/>
    <col min="8961" max="8961" width="10.33203125" style="1" bestFit="1" customWidth="1"/>
    <col min="8962" max="8962" width="0" style="1" hidden="1" customWidth="1"/>
    <col min="8963" max="8963" width="18.6640625" style="1" bestFit="1" customWidth="1"/>
    <col min="8964" max="8964" width="25.5546875" style="1" bestFit="1" customWidth="1"/>
    <col min="8965" max="8965" width="35.6640625" style="1" customWidth="1"/>
    <col min="8966" max="8970" width="0" style="1" hidden="1" customWidth="1"/>
    <col min="8971" max="8971" width="12.44140625" style="1" customWidth="1"/>
    <col min="8972" max="8972" width="9" style="1" customWidth="1"/>
    <col min="8973" max="8973" width="10.33203125" style="1" customWidth="1"/>
    <col min="8974" max="8974" width="12.88671875" style="1" customWidth="1"/>
    <col min="8975" max="8975" width="12.109375" style="1" customWidth="1"/>
    <col min="8976" max="8976" width="12.6640625" style="1" customWidth="1"/>
    <col min="8977" max="8977" width="15.88671875" style="1" customWidth="1"/>
    <col min="8978" max="8981" width="0" style="1" hidden="1" customWidth="1"/>
    <col min="8982" max="8982" width="15.6640625" style="1" customWidth="1"/>
    <col min="8983" max="8983" width="16.88671875" style="1" customWidth="1"/>
    <col min="8984" max="8987" width="0" style="1" hidden="1" customWidth="1"/>
    <col min="8988" max="8992" width="10.6640625" style="1"/>
    <col min="8993" max="8993" width="0" style="1" hidden="1" customWidth="1"/>
    <col min="8994" max="9216" width="10.6640625" style="1"/>
    <col min="9217" max="9217" width="10.33203125" style="1" bestFit="1" customWidth="1"/>
    <col min="9218" max="9218" width="0" style="1" hidden="1" customWidth="1"/>
    <col min="9219" max="9219" width="18.6640625" style="1" bestFit="1" customWidth="1"/>
    <col min="9220" max="9220" width="25.5546875" style="1" bestFit="1" customWidth="1"/>
    <col min="9221" max="9221" width="35.6640625" style="1" customWidth="1"/>
    <col min="9222" max="9226" width="0" style="1" hidden="1" customWidth="1"/>
    <col min="9227" max="9227" width="12.44140625" style="1" customWidth="1"/>
    <col min="9228" max="9228" width="9" style="1" customWidth="1"/>
    <col min="9229" max="9229" width="10.33203125" style="1" customWidth="1"/>
    <col min="9230" max="9230" width="12.88671875" style="1" customWidth="1"/>
    <col min="9231" max="9231" width="12.109375" style="1" customWidth="1"/>
    <col min="9232" max="9232" width="12.6640625" style="1" customWidth="1"/>
    <col min="9233" max="9233" width="15.88671875" style="1" customWidth="1"/>
    <col min="9234" max="9237" width="0" style="1" hidden="1" customWidth="1"/>
    <col min="9238" max="9238" width="15.6640625" style="1" customWidth="1"/>
    <col min="9239" max="9239" width="16.88671875" style="1" customWidth="1"/>
    <col min="9240" max="9243" width="0" style="1" hidden="1" customWidth="1"/>
    <col min="9244" max="9248" width="10.6640625" style="1"/>
    <col min="9249" max="9249" width="0" style="1" hidden="1" customWidth="1"/>
    <col min="9250" max="9472" width="10.6640625" style="1"/>
    <col min="9473" max="9473" width="10.33203125" style="1" bestFit="1" customWidth="1"/>
    <col min="9474" max="9474" width="0" style="1" hidden="1" customWidth="1"/>
    <col min="9475" max="9475" width="18.6640625" style="1" bestFit="1" customWidth="1"/>
    <col min="9476" max="9476" width="25.5546875" style="1" bestFit="1" customWidth="1"/>
    <col min="9477" max="9477" width="35.6640625" style="1" customWidth="1"/>
    <col min="9478" max="9482" width="0" style="1" hidden="1" customWidth="1"/>
    <col min="9483" max="9483" width="12.44140625" style="1" customWidth="1"/>
    <col min="9484" max="9484" width="9" style="1" customWidth="1"/>
    <col min="9485" max="9485" width="10.33203125" style="1" customWidth="1"/>
    <col min="9486" max="9486" width="12.88671875" style="1" customWidth="1"/>
    <col min="9487" max="9487" width="12.109375" style="1" customWidth="1"/>
    <col min="9488" max="9488" width="12.6640625" style="1" customWidth="1"/>
    <col min="9489" max="9489" width="15.88671875" style="1" customWidth="1"/>
    <col min="9490" max="9493" width="0" style="1" hidden="1" customWidth="1"/>
    <col min="9494" max="9494" width="15.6640625" style="1" customWidth="1"/>
    <col min="9495" max="9495" width="16.88671875" style="1" customWidth="1"/>
    <col min="9496" max="9499" width="0" style="1" hidden="1" customWidth="1"/>
    <col min="9500" max="9504" width="10.6640625" style="1"/>
    <col min="9505" max="9505" width="0" style="1" hidden="1" customWidth="1"/>
    <col min="9506" max="9728" width="10.6640625" style="1"/>
    <col min="9729" max="9729" width="10.33203125" style="1" bestFit="1" customWidth="1"/>
    <col min="9730" max="9730" width="0" style="1" hidden="1" customWidth="1"/>
    <col min="9731" max="9731" width="18.6640625" style="1" bestFit="1" customWidth="1"/>
    <col min="9732" max="9732" width="25.5546875" style="1" bestFit="1" customWidth="1"/>
    <col min="9733" max="9733" width="35.6640625" style="1" customWidth="1"/>
    <col min="9734" max="9738" width="0" style="1" hidden="1" customWidth="1"/>
    <col min="9739" max="9739" width="12.44140625" style="1" customWidth="1"/>
    <col min="9740" max="9740" width="9" style="1" customWidth="1"/>
    <col min="9741" max="9741" width="10.33203125" style="1" customWidth="1"/>
    <col min="9742" max="9742" width="12.88671875" style="1" customWidth="1"/>
    <col min="9743" max="9743" width="12.109375" style="1" customWidth="1"/>
    <col min="9744" max="9744" width="12.6640625" style="1" customWidth="1"/>
    <col min="9745" max="9745" width="15.88671875" style="1" customWidth="1"/>
    <col min="9746" max="9749" width="0" style="1" hidden="1" customWidth="1"/>
    <col min="9750" max="9750" width="15.6640625" style="1" customWidth="1"/>
    <col min="9751" max="9751" width="16.88671875" style="1" customWidth="1"/>
    <col min="9752" max="9755" width="0" style="1" hidden="1" customWidth="1"/>
    <col min="9756" max="9760" width="10.6640625" style="1"/>
    <col min="9761" max="9761" width="0" style="1" hidden="1" customWidth="1"/>
    <col min="9762" max="9984" width="10.6640625" style="1"/>
    <col min="9985" max="9985" width="10.33203125" style="1" bestFit="1" customWidth="1"/>
    <col min="9986" max="9986" width="0" style="1" hidden="1" customWidth="1"/>
    <col min="9987" max="9987" width="18.6640625" style="1" bestFit="1" customWidth="1"/>
    <col min="9988" max="9988" width="25.5546875" style="1" bestFit="1" customWidth="1"/>
    <col min="9989" max="9989" width="35.6640625" style="1" customWidth="1"/>
    <col min="9990" max="9994" width="0" style="1" hidden="1" customWidth="1"/>
    <col min="9995" max="9995" width="12.44140625" style="1" customWidth="1"/>
    <col min="9996" max="9996" width="9" style="1" customWidth="1"/>
    <col min="9997" max="9997" width="10.33203125" style="1" customWidth="1"/>
    <col min="9998" max="9998" width="12.88671875" style="1" customWidth="1"/>
    <col min="9999" max="9999" width="12.109375" style="1" customWidth="1"/>
    <col min="10000" max="10000" width="12.6640625" style="1" customWidth="1"/>
    <col min="10001" max="10001" width="15.88671875" style="1" customWidth="1"/>
    <col min="10002" max="10005" width="0" style="1" hidden="1" customWidth="1"/>
    <col min="10006" max="10006" width="15.6640625" style="1" customWidth="1"/>
    <col min="10007" max="10007" width="16.88671875" style="1" customWidth="1"/>
    <col min="10008" max="10011" width="0" style="1" hidden="1" customWidth="1"/>
    <col min="10012" max="10016" width="10.6640625" style="1"/>
    <col min="10017" max="10017" width="0" style="1" hidden="1" customWidth="1"/>
    <col min="10018" max="10240" width="10.6640625" style="1"/>
    <col min="10241" max="10241" width="10.33203125" style="1" bestFit="1" customWidth="1"/>
    <col min="10242" max="10242" width="0" style="1" hidden="1" customWidth="1"/>
    <col min="10243" max="10243" width="18.6640625" style="1" bestFit="1" customWidth="1"/>
    <col min="10244" max="10244" width="25.5546875" style="1" bestFit="1" customWidth="1"/>
    <col min="10245" max="10245" width="35.6640625" style="1" customWidth="1"/>
    <col min="10246" max="10250" width="0" style="1" hidden="1" customWidth="1"/>
    <col min="10251" max="10251" width="12.44140625" style="1" customWidth="1"/>
    <col min="10252" max="10252" width="9" style="1" customWidth="1"/>
    <col min="10253" max="10253" width="10.33203125" style="1" customWidth="1"/>
    <col min="10254" max="10254" width="12.88671875" style="1" customWidth="1"/>
    <col min="10255" max="10255" width="12.109375" style="1" customWidth="1"/>
    <col min="10256" max="10256" width="12.6640625" style="1" customWidth="1"/>
    <col min="10257" max="10257" width="15.88671875" style="1" customWidth="1"/>
    <col min="10258" max="10261" width="0" style="1" hidden="1" customWidth="1"/>
    <col min="10262" max="10262" width="15.6640625" style="1" customWidth="1"/>
    <col min="10263" max="10263" width="16.88671875" style="1" customWidth="1"/>
    <col min="10264" max="10267" width="0" style="1" hidden="1" customWidth="1"/>
    <col min="10268" max="10272" width="10.6640625" style="1"/>
    <col min="10273" max="10273" width="0" style="1" hidden="1" customWidth="1"/>
    <col min="10274" max="10496" width="10.6640625" style="1"/>
    <col min="10497" max="10497" width="10.33203125" style="1" bestFit="1" customWidth="1"/>
    <col min="10498" max="10498" width="0" style="1" hidden="1" customWidth="1"/>
    <col min="10499" max="10499" width="18.6640625" style="1" bestFit="1" customWidth="1"/>
    <col min="10500" max="10500" width="25.5546875" style="1" bestFit="1" customWidth="1"/>
    <col min="10501" max="10501" width="35.6640625" style="1" customWidth="1"/>
    <col min="10502" max="10506" width="0" style="1" hidden="1" customWidth="1"/>
    <col min="10507" max="10507" width="12.44140625" style="1" customWidth="1"/>
    <col min="10508" max="10508" width="9" style="1" customWidth="1"/>
    <col min="10509" max="10509" width="10.33203125" style="1" customWidth="1"/>
    <col min="10510" max="10510" width="12.88671875" style="1" customWidth="1"/>
    <col min="10511" max="10511" width="12.109375" style="1" customWidth="1"/>
    <col min="10512" max="10512" width="12.6640625" style="1" customWidth="1"/>
    <col min="10513" max="10513" width="15.88671875" style="1" customWidth="1"/>
    <col min="10514" max="10517" width="0" style="1" hidden="1" customWidth="1"/>
    <col min="10518" max="10518" width="15.6640625" style="1" customWidth="1"/>
    <col min="10519" max="10519" width="16.88671875" style="1" customWidth="1"/>
    <col min="10520" max="10523" width="0" style="1" hidden="1" customWidth="1"/>
    <col min="10524" max="10528" width="10.6640625" style="1"/>
    <col min="10529" max="10529" width="0" style="1" hidden="1" customWidth="1"/>
    <col min="10530" max="10752" width="10.6640625" style="1"/>
    <col min="10753" max="10753" width="10.33203125" style="1" bestFit="1" customWidth="1"/>
    <col min="10754" max="10754" width="0" style="1" hidden="1" customWidth="1"/>
    <col min="10755" max="10755" width="18.6640625" style="1" bestFit="1" customWidth="1"/>
    <col min="10756" max="10756" width="25.5546875" style="1" bestFit="1" customWidth="1"/>
    <col min="10757" max="10757" width="35.6640625" style="1" customWidth="1"/>
    <col min="10758" max="10762" width="0" style="1" hidden="1" customWidth="1"/>
    <col min="10763" max="10763" width="12.44140625" style="1" customWidth="1"/>
    <col min="10764" max="10764" width="9" style="1" customWidth="1"/>
    <col min="10765" max="10765" width="10.33203125" style="1" customWidth="1"/>
    <col min="10766" max="10766" width="12.88671875" style="1" customWidth="1"/>
    <col min="10767" max="10767" width="12.109375" style="1" customWidth="1"/>
    <col min="10768" max="10768" width="12.6640625" style="1" customWidth="1"/>
    <col min="10769" max="10769" width="15.88671875" style="1" customWidth="1"/>
    <col min="10770" max="10773" width="0" style="1" hidden="1" customWidth="1"/>
    <col min="10774" max="10774" width="15.6640625" style="1" customWidth="1"/>
    <col min="10775" max="10775" width="16.88671875" style="1" customWidth="1"/>
    <col min="10776" max="10779" width="0" style="1" hidden="1" customWidth="1"/>
    <col min="10780" max="10784" width="10.6640625" style="1"/>
    <col min="10785" max="10785" width="0" style="1" hidden="1" customWidth="1"/>
    <col min="10786" max="11008" width="10.6640625" style="1"/>
    <col min="11009" max="11009" width="10.33203125" style="1" bestFit="1" customWidth="1"/>
    <col min="11010" max="11010" width="0" style="1" hidden="1" customWidth="1"/>
    <col min="11011" max="11011" width="18.6640625" style="1" bestFit="1" customWidth="1"/>
    <col min="11012" max="11012" width="25.5546875" style="1" bestFit="1" customWidth="1"/>
    <col min="11013" max="11013" width="35.6640625" style="1" customWidth="1"/>
    <col min="11014" max="11018" width="0" style="1" hidden="1" customWidth="1"/>
    <col min="11019" max="11019" width="12.44140625" style="1" customWidth="1"/>
    <col min="11020" max="11020" width="9" style="1" customWidth="1"/>
    <col min="11021" max="11021" width="10.33203125" style="1" customWidth="1"/>
    <col min="11022" max="11022" width="12.88671875" style="1" customWidth="1"/>
    <col min="11023" max="11023" width="12.109375" style="1" customWidth="1"/>
    <col min="11024" max="11024" width="12.6640625" style="1" customWidth="1"/>
    <col min="11025" max="11025" width="15.88671875" style="1" customWidth="1"/>
    <col min="11026" max="11029" width="0" style="1" hidden="1" customWidth="1"/>
    <col min="11030" max="11030" width="15.6640625" style="1" customWidth="1"/>
    <col min="11031" max="11031" width="16.88671875" style="1" customWidth="1"/>
    <col min="11032" max="11035" width="0" style="1" hidden="1" customWidth="1"/>
    <col min="11036" max="11040" width="10.6640625" style="1"/>
    <col min="11041" max="11041" width="0" style="1" hidden="1" customWidth="1"/>
    <col min="11042" max="11264" width="10.6640625" style="1"/>
    <col min="11265" max="11265" width="10.33203125" style="1" bestFit="1" customWidth="1"/>
    <col min="11266" max="11266" width="0" style="1" hidden="1" customWidth="1"/>
    <col min="11267" max="11267" width="18.6640625" style="1" bestFit="1" customWidth="1"/>
    <col min="11268" max="11268" width="25.5546875" style="1" bestFit="1" customWidth="1"/>
    <col min="11269" max="11269" width="35.6640625" style="1" customWidth="1"/>
    <col min="11270" max="11274" width="0" style="1" hidden="1" customWidth="1"/>
    <col min="11275" max="11275" width="12.44140625" style="1" customWidth="1"/>
    <col min="11276" max="11276" width="9" style="1" customWidth="1"/>
    <col min="11277" max="11277" width="10.33203125" style="1" customWidth="1"/>
    <col min="11278" max="11278" width="12.88671875" style="1" customWidth="1"/>
    <col min="11279" max="11279" width="12.109375" style="1" customWidth="1"/>
    <col min="11280" max="11280" width="12.6640625" style="1" customWidth="1"/>
    <col min="11281" max="11281" width="15.88671875" style="1" customWidth="1"/>
    <col min="11282" max="11285" width="0" style="1" hidden="1" customWidth="1"/>
    <col min="11286" max="11286" width="15.6640625" style="1" customWidth="1"/>
    <col min="11287" max="11287" width="16.88671875" style="1" customWidth="1"/>
    <col min="11288" max="11291" width="0" style="1" hidden="1" customWidth="1"/>
    <col min="11292" max="11296" width="10.6640625" style="1"/>
    <col min="11297" max="11297" width="0" style="1" hidden="1" customWidth="1"/>
    <col min="11298" max="11520" width="10.6640625" style="1"/>
    <col min="11521" max="11521" width="10.33203125" style="1" bestFit="1" customWidth="1"/>
    <col min="11522" max="11522" width="0" style="1" hidden="1" customWidth="1"/>
    <col min="11523" max="11523" width="18.6640625" style="1" bestFit="1" customWidth="1"/>
    <col min="11524" max="11524" width="25.5546875" style="1" bestFit="1" customWidth="1"/>
    <col min="11525" max="11525" width="35.6640625" style="1" customWidth="1"/>
    <col min="11526" max="11530" width="0" style="1" hidden="1" customWidth="1"/>
    <col min="11531" max="11531" width="12.44140625" style="1" customWidth="1"/>
    <col min="11532" max="11532" width="9" style="1" customWidth="1"/>
    <col min="11533" max="11533" width="10.33203125" style="1" customWidth="1"/>
    <col min="11534" max="11534" width="12.88671875" style="1" customWidth="1"/>
    <col min="11535" max="11535" width="12.109375" style="1" customWidth="1"/>
    <col min="11536" max="11536" width="12.6640625" style="1" customWidth="1"/>
    <col min="11537" max="11537" width="15.88671875" style="1" customWidth="1"/>
    <col min="11538" max="11541" width="0" style="1" hidden="1" customWidth="1"/>
    <col min="11542" max="11542" width="15.6640625" style="1" customWidth="1"/>
    <col min="11543" max="11543" width="16.88671875" style="1" customWidth="1"/>
    <col min="11544" max="11547" width="0" style="1" hidden="1" customWidth="1"/>
    <col min="11548" max="11552" width="10.6640625" style="1"/>
    <col min="11553" max="11553" width="0" style="1" hidden="1" customWidth="1"/>
    <col min="11554" max="11776" width="10.6640625" style="1"/>
    <col min="11777" max="11777" width="10.33203125" style="1" bestFit="1" customWidth="1"/>
    <col min="11778" max="11778" width="0" style="1" hidden="1" customWidth="1"/>
    <col min="11779" max="11779" width="18.6640625" style="1" bestFit="1" customWidth="1"/>
    <col min="11780" max="11780" width="25.5546875" style="1" bestFit="1" customWidth="1"/>
    <col min="11781" max="11781" width="35.6640625" style="1" customWidth="1"/>
    <col min="11782" max="11786" width="0" style="1" hidden="1" customWidth="1"/>
    <col min="11787" max="11787" width="12.44140625" style="1" customWidth="1"/>
    <col min="11788" max="11788" width="9" style="1" customWidth="1"/>
    <col min="11789" max="11789" width="10.33203125" style="1" customWidth="1"/>
    <col min="11790" max="11790" width="12.88671875" style="1" customWidth="1"/>
    <col min="11791" max="11791" width="12.109375" style="1" customWidth="1"/>
    <col min="11792" max="11792" width="12.6640625" style="1" customWidth="1"/>
    <col min="11793" max="11793" width="15.88671875" style="1" customWidth="1"/>
    <col min="11794" max="11797" width="0" style="1" hidden="1" customWidth="1"/>
    <col min="11798" max="11798" width="15.6640625" style="1" customWidth="1"/>
    <col min="11799" max="11799" width="16.88671875" style="1" customWidth="1"/>
    <col min="11800" max="11803" width="0" style="1" hidden="1" customWidth="1"/>
    <col min="11804" max="11808" width="10.6640625" style="1"/>
    <col min="11809" max="11809" width="0" style="1" hidden="1" customWidth="1"/>
    <col min="11810" max="12032" width="10.6640625" style="1"/>
    <col min="12033" max="12033" width="10.33203125" style="1" bestFit="1" customWidth="1"/>
    <col min="12034" max="12034" width="0" style="1" hidden="1" customWidth="1"/>
    <col min="12035" max="12035" width="18.6640625" style="1" bestFit="1" customWidth="1"/>
    <col min="12036" max="12036" width="25.5546875" style="1" bestFit="1" customWidth="1"/>
    <col min="12037" max="12037" width="35.6640625" style="1" customWidth="1"/>
    <col min="12038" max="12042" width="0" style="1" hidden="1" customWidth="1"/>
    <col min="12043" max="12043" width="12.44140625" style="1" customWidth="1"/>
    <col min="12044" max="12044" width="9" style="1" customWidth="1"/>
    <col min="12045" max="12045" width="10.33203125" style="1" customWidth="1"/>
    <col min="12046" max="12046" width="12.88671875" style="1" customWidth="1"/>
    <col min="12047" max="12047" width="12.109375" style="1" customWidth="1"/>
    <col min="12048" max="12048" width="12.6640625" style="1" customWidth="1"/>
    <col min="12049" max="12049" width="15.88671875" style="1" customWidth="1"/>
    <col min="12050" max="12053" width="0" style="1" hidden="1" customWidth="1"/>
    <col min="12054" max="12054" width="15.6640625" style="1" customWidth="1"/>
    <col min="12055" max="12055" width="16.88671875" style="1" customWidth="1"/>
    <col min="12056" max="12059" width="0" style="1" hidden="1" customWidth="1"/>
    <col min="12060" max="12064" width="10.6640625" style="1"/>
    <col min="12065" max="12065" width="0" style="1" hidden="1" customWidth="1"/>
    <col min="12066" max="12288" width="10.6640625" style="1"/>
    <col min="12289" max="12289" width="10.33203125" style="1" bestFit="1" customWidth="1"/>
    <col min="12290" max="12290" width="0" style="1" hidden="1" customWidth="1"/>
    <col min="12291" max="12291" width="18.6640625" style="1" bestFit="1" customWidth="1"/>
    <col min="12292" max="12292" width="25.5546875" style="1" bestFit="1" customWidth="1"/>
    <col min="12293" max="12293" width="35.6640625" style="1" customWidth="1"/>
    <col min="12294" max="12298" width="0" style="1" hidden="1" customWidth="1"/>
    <col min="12299" max="12299" width="12.44140625" style="1" customWidth="1"/>
    <col min="12300" max="12300" width="9" style="1" customWidth="1"/>
    <col min="12301" max="12301" width="10.33203125" style="1" customWidth="1"/>
    <col min="12302" max="12302" width="12.88671875" style="1" customWidth="1"/>
    <col min="12303" max="12303" width="12.109375" style="1" customWidth="1"/>
    <col min="12304" max="12304" width="12.6640625" style="1" customWidth="1"/>
    <col min="12305" max="12305" width="15.88671875" style="1" customWidth="1"/>
    <col min="12306" max="12309" width="0" style="1" hidden="1" customWidth="1"/>
    <col min="12310" max="12310" width="15.6640625" style="1" customWidth="1"/>
    <col min="12311" max="12311" width="16.88671875" style="1" customWidth="1"/>
    <col min="12312" max="12315" width="0" style="1" hidden="1" customWidth="1"/>
    <col min="12316" max="12320" width="10.6640625" style="1"/>
    <col min="12321" max="12321" width="0" style="1" hidden="1" customWidth="1"/>
    <col min="12322" max="12544" width="10.6640625" style="1"/>
    <col min="12545" max="12545" width="10.33203125" style="1" bestFit="1" customWidth="1"/>
    <col min="12546" max="12546" width="0" style="1" hidden="1" customWidth="1"/>
    <col min="12547" max="12547" width="18.6640625" style="1" bestFit="1" customWidth="1"/>
    <col min="12548" max="12548" width="25.5546875" style="1" bestFit="1" customWidth="1"/>
    <col min="12549" max="12549" width="35.6640625" style="1" customWidth="1"/>
    <col min="12550" max="12554" width="0" style="1" hidden="1" customWidth="1"/>
    <col min="12555" max="12555" width="12.44140625" style="1" customWidth="1"/>
    <col min="12556" max="12556" width="9" style="1" customWidth="1"/>
    <col min="12557" max="12557" width="10.33203125" style="1" customWidth="1"/>
    <col min="12558" max="12558" width="12.88671875" style="1" customWidth="1"/>
    <col min="12559" max="12559" width="12.109375" style="1" customWidth="1"/>
    <col min="12560" max="12560" width="12.6640625" style="1" customWidth="1"/>
    <col min="12561" max="12561" width="15.88671875" style="1" customWidth="1"/>
    <col min="12562" max="12565" width="0" style="1" hidden="1" customWidth="1"/>
    <col min="12566" max="12566" width="15.6640625" style="1" customWidth="1"/>
    <col min="12567" max="12567" width="16.88671875" style="1" customWidth="1"/>
    <col min="12568" max="12571" width="0" style="1" hidden="1" customWidth="1"/>
    <col min="12572" max="12576" width="10.6640625" style="1"/>
    <col min="12577" max="12577" width="0" style="1" hidden="1" customWidth="1"/>
    <col min="12578" max="12800" width="10.6640625" style="1"/>
    <col min="12801" max="12801" width="10.33203125" style="1" bestFit="1" customWidth="1"/>
    <col min="12802" max="12802" width="0" style="1" hidden="1" customWidth="1"/>
    <col min="12803" max="12803" width="18.6640625" style="1" bestFit="1" customWidth="1"/>
    <col min="12804" max="12804" width="25.5546875" style="1" bestFit="1" customWidth="1"/>
    <col min="12805" max="12805" width="35.6640625" style="1" customWidth="1"/>
    <col min="12806" max="12810" width="0" style="1" hidden="1" customWidth="1"/>
    <col min="12811" max="12811" width="12.44140625" style="1" customWidth="1"/>
    <col min="12812" max="12812" width="9" style="1" customWidth="1"/>
    <col min="12813" max="12813" width="10.33203125" style="1" customWidth="1"/>
    <col min="12814" max="12814" width="12.88671875" style="1" customWidth="1"/>
    <col min="12815" max="12815" width="12.109375" style="1" customWidth="1"/>
    <col min="12816" max="12816" width="12.6640625" style="1" customWidth="1"/>
    <col min="12817" max="12817" width="15.88671875" style="1" customWidth="1"/>
    <col min="12818" max="12821" width="0" style="1" hidden="1" customWidth="1"/>
    <col min="12822" max="12822" width="15.6640625" style="1" customWidth="1"/>
    <col min="12823" max="12823" width="16.88671875" style="1" customWidth="1"/>
    <col min="12824" max="12827" width="0" style="1" hidden="1" customWidth="1"/>
    <col min="12828" max="12832" width="10.6640625" style="1"/>
    <col min="12833" max="12833" width="0" style="1" hidden="1" customWidth="1"/>
    <col min="12834" max="13056" width="10.6640625" style="1"/>
    <col min="13057" max="13057" width="10.33203125" style="1" bestFit="1" customWidth="1"/>
    <col min="13058" max="13058" width="0" style="1" hidden="1" customWidth="1"/>
    <col min="13059" max="13059" width="18.6640625" style="1" bestFit="1" customWidth="1"/>
    <col min="13060" max="13060" width="25.5546875" style="1" bestFit="1" customWidth="1"/>
    <col min="13061" max="13061" width="35.6640625" style="1" customWidth="1"/>
    <col min="13062" max="13066" width="0" style="1" hidden="1" customWidth="1"/>
    <col min="13067" max="13067" width="12.44140625" style="1" customWidth="1"/>
    <col min="13068" max="13068" width="9" style="1" customWidth="1"/>
    <col min="13069" max="13069" width="10.33203125" style="1" customWidth="1"/>
    <col min="13070" max="13070" width="12.88671875" style="1" customWidth="1"/>
    <col min="13071" max="13071" width="12.109375" style="1" customWidth="1"/>
    <col min="13072" max="13072" width="12.6640625" style="1" customWidth="1"/>
    <col min="13073" max="13073" width="15.88671875" style="1" customWidth="1"/>
    <col min="13074" max="13077" width="0" style="1" hidden="1" customWidth="1"/>
    <col min="13078" max="13078" width="15.6640625" style="1" customWidth="1"/>
    <col min="13079" max="13079" width="16.88671875" style="1" customWidth="1"/>
    <col min="13080" max="13083" width="0" style="1" hidden="1" customWidth="1"/>
    <col min="13084" max="13088" width="10.6640625" style="1"/>
    <col min="13089" max="13089" width="0" style="1" hidden="1" customWidth="1"/>
    <col min="13090" max="13312" width="10.6640625" style="1"/>
    <col min="13313" max="13313" width="10.33203125" style="1" bestFit="1" customWidth="1"/>
    <col min="13314" max="13314" width="0" style="1" hidden="1" customWidth="1"/>
    <col min="13315" max="13315" width="18.6640625" style="1" bestFit="1" customWidth="1"/>
    <col min="13316" max="13316" width="25.5546875" style="1" bestFit="1" customWidth="1"/>
    <col min="13317" max="13317" width="35.6640625" style="1" customWidth="1"/>
    <col min="13318" max="13322" width="0" style="1" hidden="1" customWidth="1"/>
    <col min="13323" max="13323" width="12.44140625" style="1" customWidth="1"/>
    <col min="13324" max="13324" width="9" style="1" customWidth="1"/>
    <col min="13325" max="13325" width="10.33203125" style="1" customWidth="1"/>
    <col min="13326" max="13326" width="12.88671875" style="1" customWidth="1"/>
    <col min="13327" max="13327" width="12.109375" style="1" customWidth="1"/>
    <col min="13328" max="13328" width="12.6640625" style="1" customWidth="1"/>
    <col min="13329" max="13329" width="15.88671875" style="1" customWidth="1"/>
    <col min="13330" max="13333" width="0" style="1" hidden="1" customWidth="1"/>
    <col min="13334" max="13334" width="15.6640625" style="1" customWidth="1"/>
    <col min="13335" max="13335" width="16.88671875" style="1" customWidth="1"/>
    <col min="13336" max="13339" width="0" style="1" hidden="1" customWidth="1"/>
    <col min="13340" max="13344" width="10.6640625" style="1"/>
    <col min="13345" max="13345" width="0" style="1" hidden="1" customWidth="1"/>
    <col min="13346" max="13568" width="10.6640625" style="1"/>
    <col min="13569" max="13569" width="10.33203125" style="1" bestFit="1" customWidth="1"/>
    <col min="13570" max="13570" width="0" style="1" hidden="1" customWidth="1"/>
    <col min="13571" max="13571" width="18.6640625" style="1" bestFit="1" customWidth="1"/>
    <col min="13572" max="13572" width="25.5546875" style="1" bestFit="1" customWidth="1"/>
    <col min="13573" max="13573" width="35.6640625" style="1" customWidth="1"/>
    <col min="13574" max="13578" width="0" style="1" hidden="1" customWidth="1"/>
    <col min="13579" max="13579" width="12.44140625" style="1" customWidth="1"/>
    <col min="13580" max="13580" width="9" style="1" customWidth="1"/>
    <col min="13581" max="13581" width="10.33203125" style="1" customWidth="1"/>
    <col min="13582" max="13582" width="12.88671875" style="1" customWidth="1"/>
    <col min="13583" max="13583" width="12.109375" style="1" customWidth="1"/>
    <col min="13584" max="13584" width="12.6640625" style="1" customWidth="1"/>
    <col min="13585" max="13585" width="15.88671875" style="1" customWidth="1"/>
    <col min="13586" max="13589" width="0" style="1" hidden="1" customWidth="1"/>
    <col min="13590" max="13590" width="15.6640625" style="1" customWidth="1"/>
    <col min="13591" max="13591" width="16.88671875" style="1" customWidth="1"/>
    <col min="13592" max="13595" width="0" style="1" hidden="1" customWidth="1"/>
    <col min="13596" max="13600" width="10.6640625" style="1"/>
    <col min="13601" max="13601" width="0" style="1" hidden="1" customWidth="1"/>
    <col min="13602" max="13824" width="10.6640625" style="1"/>
    <col min="13825" max="13825" width="10.33203125" style="1" bestFit="1" customWidth="1"/>
    <col min="13826" max="13826" width="0" style="1" hidden="1" customWidth="1"/>
    <col min="13827" max="13827" width="18.6640625" style="1" bestFit="1" customWidth="1"/>
    <col min="13828" max="13828" width="25.5546875" style="1" bestFit="1" customWidth="1"/>
    <col min="13829" max="13829" width="35.6640625" style="1" customWidth="1"/>
    <col min="13830" max="13834" width="0" style="1" hidden="1" customWidth="1"/>
    <col min="13835" max="13835" width="12.44140625" style="1" customWidth="1"/>
    <col min="13836" max="13836" width="9" style="1" customWidth="1"/>
    <col min="13837" max="13837" width="10.33203125" style="1" customWidth="1"/>
    <col min="13838" max="13838" width="12.88671875" style="1" customWidth="1"/>
    <col min="13839" max="13839" width="12.109375" style="1" customWidth="1"/>
    <col min="13840" max="13840" width="12.6640625" style="1" customWidth="1"/>
    <col min="13841" max="13841" width="15.88671875" style="1" customWidth="1"/>
    <col min="13842" max="13845" width="0" style="1" hidden="1" customWidth="1"/>
    <col min="13846" max="13846" width="15.6640625" style="1" customWidth="1"/>
    <col min="13847" max="13847" width="16.88671875" style="1" customWidth="1"/>
    <col min="13848" max="13851" width="0" style="1" hidden="1" customWidth="1"/>
    <col min="13852" max="13856" width="10.6640625" style="1"/>
    <col min="13857" max="13857" width="0" style="1" hidden="1" customWidth="1"/>
    <col min="13858" max="14080" width="10.6640625" style="1"/>
    <col min="14081" max="14081" width="10.33203125" style="1" bestFit="1" customWidth="1"/>
    <col min="14082" max="14082" width="0" style="1" hidden="1" customWidth="1"/>
    <col min="14083" max="14083" width="18.6640625" style="1" bestFit="1" customWidth="1"/>
    <col min="14084" max="14084" width="25.5546875" style="1" bestFit="1" customWidth="1"/>
    <col min="14085" max="14085" width="35.6640625" style="1" customWidth="1"/>
    <col min="14086" max="14090" width="0" style="1" hidden="1" customWidth="1"/>
    <col min="14091" max="14091" width="12.44140625" style="1" customWidth="1"/>
    <col min="14092" max="14092" width="9" style="1" customWidth="1"/>
    <col min="14093" max="14093" width="10.33203125" style="1" customWidth="1"/>
    <col min="14094" max="14094" width="12.88671875" style="1" customWidth="1"/>
    <col min="14095" max="14095" width="12.109375" style="1" customWidth="1"/>
    <col min="14096" max="14096" width="12.6640625" style="1" customWidth="1"/>
    <col min="14097" max="14097" width="15.88671875" style="1" customWidth="1"/>
    <col min="14098" max="14101" width="0" style="1" hidden="1" customWidth="1"/>
    <col min="14102" max="14102" width="15.6640625" style="1" customWidth="1"/>
    <col min="14103" max="14103" width="16.88671875" style="1" customWidth="1"/>
    <col min="14104" max="14107" width="0" style="1" hidden="1" customWidth="1"/>
    <col min="14108" max="14112" width="10.6640625" style="1"/>
    <col min="14113" max="14113" width="0" style="1" hidden="1" customWidth="1"/>
    <col min="14114" max="14336" width="10.6640625" style="1"/>
    <col min="14337" max="14337" width="10.33203125" style="1" bestFit="1" customWidth="1"/>
    <col min="14338" max="14338" width="0" style="1" hidden="1" customWidth="1"/>
    <col min="14339" max="14339" width="18.6640625" style="1" bestFit="1" customWidth="1"/>
    <col min="14340" max="14340" width="25.5546875" style="1" bestFit="1" customWidth="1"/>
    <col min="14341" max="14341" width="35.6640625" style="1" customWidth="1"/>
    <col min="14342" max="14346" width="0" style="1" hidden="1" customWidth="1"/>
    <col min="14347" max="14347" width="12.44140625" style="1" customWidth="1"/>
    <col min="14348" max="14348" width="9" style="1" customWidth="1"/>
    <col min="14349" max="14349" width="10.33203125" style="1" customWidth="1"/>
    <col min="14350" max="14350" width="12.88671875" style="1" customWidth="1"/>
    <col min="14351" max="14351" width="12.109375" style="1" customWidth="1"/>
    <col min="14352" max="14352" width="12.6640625" style="1" customWidth="1"/>
    <col min="14353" max="14353" width="15.88671875" style="1" customWidth="1"/>
    <col min="14354" max="14357" width="0" style="1" hidden="1" customWidth="1"/>
    <col min="14358" max="14358" width="15.6640625" style="1" customWidth="1"/>
    <col min="14359" max="14359" width="16.88671875" style="1" customWidth="1"/>
    <col min="14360" max="14363" width="0" style="1" hidden="1" customWidth="1"/>
    <col min="14364" max="14368" width="10.6640625" style="1"/>
    <col min="14369" max="14369" width="0" style="1" hidden="1" customWidth="1"/>
    <col min="14370" max="14592" width="10.6640625" style="1"/>
    <col min="14593" max="14593" width="10.33203125" style="1" bestFit="1" customWidth="1"/>
    <col min="14594" max="14594" width="0" style="1" hidden="1" customWidth="1"/>
    <col min="14595" max="14595" width="18.6640625" style="1" bestFit="1" customWidth="1"/>
    <col min="14596" max="14596" width="25.5546875" style="1" bestFit="1" customWidth="1"/>
    <col min="14597" max="14597" width="35.6640625" style="1" customWidth="1"/>
    <col min="14598" max="14602" width="0" style="1" hidden="1" customWidth="1"/>
    <col min="14603" max="14603" width="12.44140625" style="1" customWidth="1"/>
    <col min="14604" max="14604" width="9" style="1" customWidth="1"/>
    <col min="14605" max="14605" width="10.33203125" style="1" customWidth="1"/>
    <col min="14606" max="14606" width="12.88671875" style="1" customWidth="1"/>
    <col min="14607" max="14607" width="12.109375" style="1" customWidth="1"/>
    <col min="14608" max="14608" width="12.6640625" style="1" customWidth="1"/>
    <col min="14609" max="14609" width="15.88671875" style="1" customWidth="1"/>
    <col min="14610" max="14613" width="0" style="1" hidden="1" customWidth="1"/>
    <col min="14614" max="14614" width="15.6640625" style="1" customWidth="1"/>
    <col min="14615" max="14615" width="16.88671875" style="1" customWidth="1"/>
    <col min="14616" max="14619" width="0" style="1" hidden="1" customWidth="1"/>
    <col min="14620" max="14624" width="10.6640625" style="1"/>
    <col min="14625" max="14625" width="0" style="1" hidden="1" customWidth="1"/>
    <col min="14626" max="14848" width="10.6640625" style="1"/>
    <col min="14849" max="14849" width="10.33203125" style="1" bestFit="1" customWidth="1"/>
    <col min="14850" max="14850" width="0" style="1" hidden="1" customWidth="1"/>
    <col min="14851" max="14851" width="18.6640625" style="1" bestFit="1" customWidth="1"/>
    <col min="14852" max="14852" width="25.5546875" style="1" bestFit="1" customWidth="1"/>
    <col min="14853" max="14853" width="35.6640625" style="1" customWidth="1"/>
    <col min="14854" max="14858" width="0" style="1" hidden="1" customWidth="1"/>
    <col min="14859" max="14859" width="12.44140625" style="1" customWidth="1"/>
    <col min="14860" max="14860" width="9" style="1" customWidth="1"/>
    <col min="14861" max="14861" width="10.33203125" style="1" customWidth="1"/>
    <col min="14862" max="14862" width="12.88671875" style="1" customWidth="1"/>
    <col min="14863" max="14863" width="12.109375" style="1" customWidth="1"/>
    <col min="14864" max="14864" width="12.6640625" style="1" customWidth="1"/>
    <col min="14865" max="14865" width="15.88671875" style="1" customWidth="1"/>
    <col min="14866" max="14869" width="0" style="1" hidden="1" customWidth="1"/>
    <col min="14870" max="14870" width="15.6640625" style="1" customWidth="1"/>
    <col min="14871" max="14871" width="16.88671875" style="1" customWidth="1"/>
    <col min="14872" max="14875" width="0" style="1" hidden="1" customWidth="1"/>
    <col min="14876" max="14880" width="10.6640625" style="1"/>
    <col min="14881" max="14881" width="0" style="1" hidden="1" customWidth="1"/>
    <col min="14882" max="15104" width="10.6640625" style="1"/>
    <col min="15105" max="15105" width="10.33203125" style="1" bestFit="1" customWidth="1"/>
    <col min="15106" max="15106" width="0" style="1" hidden="1" customWidth="1"/>
    <col min="15107" max="15107" width="18.6640625" style="1" bestFit="1" customWidth="1"/>
    <col min="15108" max="15108" width="25.5546875" style="1" bestFit="1" customWidth="1"/>
    <col min="15109" max="15109" width="35.6640625" style="1" customWidth="1"/>
    <col min="15110" max="15114" width="0" style="1" hidden="1" customWidth="1"/>
    <col min="15115" max="15115" width="12.44140625" style="1" customWidth="1"/>
    <col min="15116" max="15116" width="9" style="1" customWidth="1"/>
    <col min="15117" max="15117" width="10.33203125" style="1" customWidth="1"/>
    <col min="15118" max="15118" width="12.88671875" style="1" customWidth="1"/>
    <col min="15119" max="15119" width="12.109375" style="1" customWidth="1"/>
    <col min="15120" max="15120" width="12.6640625" style="1" customWidth="1"/>
    <col min="15121" max="15121" width="15.88671875" style="1" customWidth="1"/>
    <col min="15122" max="15125" width="0" style="1" hidden="1" customWidth="1"/>
    <col min="15126" max="15126" width="15.6640625" style="1" customWidth="1"/>
    <col min="15127" max="15127" width="16.88671875" style="1" customWidth="1"/>
    <col min="15128" max="15131" width="0" style="1" hidden="1" customWidth="1"/>
    <col min="15132" max="15136" width="10.6640625" style="1"/>
    <col min="15137" max="15137" width="0" style="1" hidden="1" customWidth="1"/>
    <col min="15138" max="15360" width="10.6640625" style="1"/>
    <col min="15361" max="15361" width="10.33203125" style="1" bestFit="1" customWidth="1"/>
    <col min="15362" max="15362" width="0" style="1" hidden="1" customWidth="1"/>
    <col min="15363" max="15363" width="18.6640625" style="1" bestFit="1" customWidth="1"/>
    <col min="15364" max="15364" width="25.5546875" style="1" bestFit="1" customWidth="1"/>
    <col min="15365" max="15365" width="35.6640625" style="1" customWidth="1"/>
    <col min="15366" max="15370" width="0" style="1" hidden="1" customWidth="1"/>
    <col min="15371" max="15371" width="12.44140625" style="1" customWidth="1"/>
    <col min="15372" max="15372" width="9" style="1" customWidth="1"/>
    <col min="15373" max="15373" width="10.33203125" style="1" customWidth="1"/>
    <col min="15374" max="15374" width="12.88671875" style="1" customWidth="1"/>
    <col min="15375" max="15375" width="12.109375" style="1" customWidth="1"/>
    <col min="15376" max="15376" width="12.6640625" style="1" customWidth="1"/>
    <col min="15377" max="15377" width="15.88671875" style="1" customWidth="1"/>
    <col min="15378" max="15381" width="0" style="1" hidden="1" customWidth="1"/>
    <col min="15382" max="15382" width="15.6640625" style="1" customWidth="1"/>
    <col min="15383" max="15383" width="16.88671875" style="1" customWidth="1"/>
    <col min="15384" max="15387" width="0" style="1" hidden="1" customWidth="1"/>
    <col min="15388" max="15392" width="10.6640625" style="1"/>
    <col min="15393" max="15393" width="0" style="1" hidden="1" customWidth="1"/>
    <col min="15394" max="15616" width="10.6640625" style="1"/>
    <col min="15617" max="15617" width="10.33203125" style="1" bestFit="1" customWidth="1"/>
    <col min="15618" max="15618" width="0" style="1" hidden="1" customWidth="1"/>
    <col min="15619" max="15619" width="18.6640625" style="1" bestFit="1" customWidth="1"/>
    <col min="15620" max="15620" width="25.5546875" style="1" bestFit="1" customWidth="1"/>
    <col min="15621" max="15621" width="35.6640625" style="1" customWidth="1"/>
    <col min="15622" max="15626" width="0" style="1" hidden="1" customWidth="1"/>
    <col min="15627" max="15627" width="12.44140625" style="1" customWidth="1"/>
    <col min="15628" max="15628" width="9" style="1" customWidth="1"/>
    <col min="15629" max="15629" width="10.33203125" style="1" customWidth="1"/>
    <col min="15630" max="15630" width="12.88671875" style="1" customWidth="1"/>
    <col min="15631" max="15631" width="12.109375" style="1" customWidth="1"/>
    <col min="15632" max="15632" width="12.6640625" style="1" customWidth="1"/>
    <col min="15633" max="15633" width="15.88671875" style="1" customWidth="1"/>
    <col min="15634" max="15637" width="0" style="1" hidden="1" customWidth="1"/>
    <col min="15638" max="15638" width="15.6640625" style="1" customWidth="1"/>
    <col min="15639" max="15639" width="16.88671875" style="1" customWidth="1"/>
    <col min="15640" max="15643" width="0" style="1" hidden="1" customWidth="1"/>
    <col min="15644" max="15648" width="10.6640625" style="1"/>
    <col min="15649" max="15649" width="0" style="1" hidden="1" customWidth="1"/>
    <col min="15650" max="15872" width="10.6640625" style="1"/>
    <col min="15873" max="15873" width="10.33203125" style="1" bestFit="1" customWidth="1"/>
    <col min="15874" max="15874" width="0" style="1" hidden="1" customWidth="1"/>
    <col min="15875" max="15875" width="18.6640625" style="1" bestFit="1" customWidth="1"/>
    <col min="15876" max="15876" width="25.5546875" style="1" bestFit="1" customWidth="1"/>
    <col min="15877" max="15877" width="35.6640625" style="1" customWidth="1"/>
    <col min="15878" max="15882" width="0" style="1" hidden="1" customWidth="1"/>
    <col min="15883" max="15883" width="12.44140625" style="1" customWidth="1"/>
    <col min="15884" max="15884" width="9" style="1" customWidth="1"/>
    <col min="15885" max="15885" width="10.33203125" style="1" customWidth="1"/>
    <col min="15886" max="15886" width="12.88671875" style="1" customWidth="1"/>
    <col min="15887" max="15887" width="12.109375" style="1" customWidth="1"/>
    <col min="15888" max="15888" width="12.6640625" style="1" customWidth="1"/>
    <col min="15889" max="15889" width="15.88671875" style="1" customWidth="1"/>
    <col min="15890" max="15893" width="0" style="1" hidden="1" customWidth="1"/>
    <col min="15894" max="15894" width="15.6640625" style="1" customWidth="1"/>
    <col min="15895" max="15895" width="16.88671875" style="1" customWidth="1"/>
    <col min="15896" max="15899" width="0" style="1" hidden="1" customWidth="1"/>
    <col min="15900" max="15904" width="10.6640625" style="1"/>
    <col min="15905" max="15905" width="0" style="1" hidden="1" customWidth="1"/>
    <col min="15906" max="16128" width="10.6640625" style="1"/>
    <col min="16129" max="16129" width="10.33203125" style="1" bestFit="1" customWidth="1"/>
    <col min="16130" max="16130" width="0" style="1" hidden="1" customWidth="1"/>
    <col min="16131" max="16131" width="18.6640625" style="1" bestFit="1" customWidth="1"/>
    <col min="16132" max="16132" width="25.5546875" style="1" bestFit="1" customWidth="1"/>
    <col min="16133" max="16133" width="35.6640625" style="1" customWidth="1"/>
    <col min="16134" max="16138" width="0" style="1" hidden="1" customWidth="1"/>
    <col min="16139" max="16139" width="12.44140625" style="1" customWidth="1"/>
    <col min="16140" max="16140" width="9" style="1" customWidth="1"/>
    <col min="16141" max="16141" width="10.33203125" style="1" customWidth="1"/>
    <col min="16142" max="16142" width="12.88671875" style="1" customWidth="1"/>
    <col min="16143" max="16143" width="12.109375" style="1" customWidth="1"/>
    <col min="16144" max="16144" width="12.6640625" style="1" customWidth="1"/>
    <col min="16145" max="16145" width="15.88671875" style="1" customWidth="1"/>
    <col min="16146" max="16149" width="0" style="1" hidden="1" customWidth="1"/>
    <col min="16150" max="16150" width="15.6640625" style="1" customWidth="1"/>
    <col min="16151" max="16151" width="16.88671875" style="1" customWidth="1"/>
    <col min="16152" max="16155" width="0" style="1" hidden="1" customWidth="1"/>
    <col min="16156" max="16160" width="10.6640625" style="1"/>
    <col min="16161" max="16161" width="0" style="1" hidden="1" customWidth="1"/>
    <col min="16162" max="16384" width="10.6640625" style="1"/>
  </cols>
  <sheetData>
    <row r="2" spans="1:33" ht="23.4" x14ac:dyDescent="0.45">
      <c r="A2" s="160" t="s">
        <v>13</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row>
    <row r="3" spans="1:33" ht="23.4" x14ac:dyDescent="0.45">
      <c r="A3" s="160" t="s">
        <v>14</v>
      </c>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row>
    <row r="4" spans="1:33" ht="23.4" x14ac:dyDescent="0.45">
      <c r="A4" s="160" t="s">
        <v>15</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row>
    <row r="5" spans="1:33" ht="16.2" thickBot="1" x14ac:dyDescent="0.35"/>
    <row r="6" spans="1:33" s="174" customFormat="1" ht="78.599999999999994" thickTop="1" x14ac:dyDescent="0.3">
      <c r="A6" s="163" t="s">
        <v>16</v>
      </c>
      <c r="B6" s="164" t="s">
        <v>17</v>
      </c>
      <c r="C6" s="164" t="s">
        <v>18</v>
      </c>
      <c r="D6" s="164" t="s">
        <v>19</v>
      </c>
      <c r="E6" s="164" t="s">
        <v>20</v>
      </c>
      <c r="F6" s="164" t="s">
        <v>21</v>
      </c>
      <c r="G6" s="164" t="s">
        <v>22</v>
      </c>
      <c r="H6" s="164" t="s">
        <v>23</v>
      </c>
      <c r="I6" s="164" t="s">
        <v>24</v>
      </c>
      <c r="J6" s="165" t="s">
        <v>25</v>
      </c>
      <c r="K6" s="166" t="s">
        <v>26</v>
      </c>
      <c r="L6" s="167" t="s">
        <v>27</v>
      </c>
      <c r="M6" s="167" t="s">
        <v>28</v>
      </c>
      <c r="N6" s="167" t="s">
        <v>29</v>
      </c>
      <c r="O6" s="167" t="s">
        <v>30</v>
      </c>
      <c r="P6" s="168" t="s">
        <v>31</v>
      </c>
      <c r="Q6" s="169" t="s">
        <v>32</v>
      </c>
      <c r="R6" s="169" t="s">
        <v>27</v>
      </c>
      <c r="S6" s="169" t="s">
        <v>28</v>
      </c>
      <c r="T6" s="169" t="s">
        <v>29</v>
      </c>
      <c r="U6" s="169" t="s">
        <v>30</v>
      </c>
      <c r="V6" s="170" t="s">
        <v>33</v>
      </c>
      <c r="W6" s="169" t="s">
        <v>34</v>
      </c>
      <c r="X6" s="169" t="s">
        <v>27</v>
      </c>
      <c r="Y6" s="169" t="s">
        <v>28</v>
      </c>
      <c r="Z6" s="169" t="s">
        <v>29</v>
      </c>
      <c r="AA6" s="169" t="s">
        <v>30</v>
      </c>
      <c r="AB6" s="169" t="s">
        <v>35</v>
      </c>
      <c r="AC6" s="171" t="s">
        <v>36</v>
      </c>
      <c r="AD6" s="172" t="s">
        <v>37</v>
      </c>
      <c r="AE6" s="172" t="s">
        <v>38</v>
      </c>
      <c r="AF6" s="173" t="s">
        <v>39</v>
      </c>
    </row>
    <row r="7" spans="1:33" x14ac:dyDescent="0.3">
      <c r="A7" s="175"/>
      <c r="B7" s="176" t="s">
        <v>40</v>
      </c>
      <c r="C7" s="177" t="s">
        <v>41</v>
      </c>
      <c r="D7" s="177" t="s">
        <v>42</v>
      </c>
      <c r="E7" s="178" t="s">
        <v>43</v>
      </c>
      <c r="F7" s="177">
        <f>VLOOKUP(B7,NomLicenceClub,2,FALSE)</f>
        <v>157233</v>
      </c>
      <c r="G7" s="177" t="s">
        <v>44</v>
      </c>
      <c r="H7" s="177">
        <v>1</v>
      </c>
      <c r="I7" s="179" t="s">
        <v>45</v>
      </c>
      <c r="J7" s="180">
        <v>0.32400000000000001</v>
      </c>
      <c r="K7" s="181">
        <v>11</v>
      </c>
      <c r="L7" s="181">
        <v>30</v>
      </c>
      <c r="M7" s="181">
        <v>77</v>
      </c>
      <c r="N7" s="182">
        <v>0.44117647058823528</v>
      </c>
      <c r="O7" s="183">
        <v>2</v>
      </c>
      <c r="P7" s="184">
        <f>L7/M7</f>
        <v>0.38961038961038963</v>
      </c>
      <c r="Q7" s="181"/>
      <c r="R7" s="181"/>
      <c r="S7" s="181"/>
      <c r="T7" s="182"/>
      <c r="U7" s="183"/>
      <c r="V7" s="185" t="e">
        <f>R7/S7</f>
        <v>#DIV/0!</v>
      </c>
      <c r="W7" s="181"/>
      <c r="X7" s="181"/>
      <c r="Y7" s="181"/>
      <c r="Z7" s="182"/>
      <c r="AA7" s="183"/>
      <c r="AB7" s="186" t="e">
        <f>X7/Y7</f>
        <v>#DIV/0!</v>
      </c>
      <c r="AC7" s="187">
        <f>IF(COUNTA(K7,Q7,W7)&lt;3,SUM(K7,Q7,W7),(SUM(K7,Q7,W7)-MIN(K7,Q7,W7)))</f>
        <v>11</v>
      </c>
      <c r="AD7" s="185">
        <f>SUM(L7,R7,X7)/SUM(M7,S7,Y7)</f>
        <v>0.38961038961038963</v>
      </c>
      <c r="AE7" s="185">
        <f>MAX(N7,T7,Z7)</f>
        <v>0.44117647058823528</v>
      </c>
      <c r="AF7" s="188">
        <f>MAX(O7,U7,AA7)</f>
        <v>2</v>
      </c>
      <c r="AG7" s="1" t="s">
        <v>46</v>
      </c>
    </row>
    <row r="8" spans="1:33" x14ac:dyDescent="0.3">
      <c r="A8" s="175"/>
      <c r="B8" s="176" t="s">
        <v>47</v>
      </c>
      <c r="C8" s="177" t="s">
        <v>48</v>
      </c>
      <c r="D8" s="177" t="s">
        <v>49</v>
      </c>
      <c r="E8" s="176" t="s">
        <v>43</v>
      </c>
      <c r="F8" s="177">
        <f>VLOOKUP(B8,NomLicenceClub,2,FALSE)</f>
        <v>163976</v>
      </c>
      <c r="G8" s="177" t="s">
        <v>44</v>
      </c>
      <c r="H8" s="177">
        <v>1</v>
      </c>
      <c r="I8" s="179" t="s">
        <v>45</v>
      </c>
      <c r="J8" s="180" t="s">
        <v>50</v>
      </c>
      <c r="K8" s="189">
        <v>11</v>
      </c>
      <c r="L8" s="189">
        <v>30</v>
      </c>
      <c r="M8" s="189">
        <v>81</v>
      </c>
      <c r="N8" s="190">
        <v>0.40540540540540543</v>
      </c>
      <c r="O8" s="191">
        <v>2</v>
      </c>
      <c r="P8" s="184">
        <f>L8/M8</f>
        <v>0.37037037037037035</v>
      </c>
      <c r="Q8" s="192"/>
      <c r="R8" s="192"/>
      <c r="S8" s="192"/>
      <c r="T8" s="193"/>
      <c r="U8" s="194"/>
      <c r="V8" s="185" t="e">
        <f>R8/S8</f>
        <v>#DIV/0!</v>
      </c>
      <c r="W8" s="181"/>
      <c r="X8" s="181"/>
      <c r="Y8" s="181"/>
      <c r="Z8" s="182"/>
      <c r="AA8" s="183"/>
      <c r="AB8" s="186" t="e">
        <f>X8/Y8</f>
        <v>#DIV/0!</v>
      </c>
      <c r="AC8" s="187">
        <f>IF(COUNTA(K8,Q8,W8)&lt;3,SUM(K8,Q8,W8),(SUM(K8,Q8,W8)-MIN(K8,Q8,W8)))</f>
        <v>11</v>
      </c>
      <c r="AD8" s="185">
        <f>SUM(L8,R8,X8)/SUM(M8,S8,Y8)</f>
        <v>0.37037037037037035</v>
      </c>
      <c r="AE8" s="185">
        <f>MAX(N8,T8,Z8)</f>
        <v>0.40540540540540543</v>
      </c>
      <c r="AF8" s="188">
        <f>MAX(O8,U8,AA8)</f>
        <v>2</v>
      </c>
    </row>
    <row r="9" spans="1:33" x14ac:dyDescent="0.3">
      <c r="A9" s="175"/>
      <c r="B9" s="178" t="s">
        <v>51</v>
      </c>
      <c r="C9" s="177" t="s">
        <v>52</v>
      </c>
      <c r="D9" s="177" t="s">
        <v>53</v>
      </c>
      <c r="E9" s="178" t="s">
        <v>54</v>
      </c>
      <c r="F9" s="177">
        <f>VLOOKUP(B9,NomLicenceClub,2,FALSE)</f>
        <v>143826</v>
      </c>
      <c r="G9" s="177" t="s">
        <v>44</v>
      </c>
      <c r="H9" s="177">
        <v>1</v>
      </c>
      <c r="I9" s="195" t="s">
        <v>45</v>
      </c>
      <c r="J9" s="180">
        <v>0.34799999999999998</v>
      </c>
      <c r="K9" s="181">
        <v>10</v>
      </c>
      <c r="L9" s="181">
        <v>28</v>
      </c>
      <c r="M9" s="181">
        <v>100</v>
      </c>
      <c r="N9" s="182">
        <v>0.3</v>
      </c>
      <c r="O9" s="183">
        <v>2</v>
      </c>
      <c r="P9" s="184">
        <f>L9/M9</f>
        <v>0.28000000000000003</v>
      </c>
      <c r="Q9" s="196"/>
      <c r="R9" s="196"/>
      <c r="S9" s="196"/>
      <c r="T9" s="197"/>
      <c r="U9" s="198"/>
      <c r="V9" s="185" t="e">
        <f>R9/S9</f>
        <v>#DIV/0!</v>
      </c>
      <c r="W9" s="181"/>
      <c r="X9" s="181"/>
      <c r="Y9" s="181"/>
      <c r="Z9" s="182"/>
      <c r="AA9" s="183"/>
      <c r="AB9" s="186" t="e">
        <f>X9/Y9</f>
        <v>#DIV/0!</v>
      </c>
      <c r="AC9" s="187">
        <f>IF(COUNTA(K9,Q9,W9)&lt;3,SUM(K9,Q9,W9),(SUM(K9,Q9,W9)-MIN(K9,Q9,W9)))</f>
        <v>10</v>
      </c>
      <c r="AD9" s="185">
        <f>SUM(L9,R9,X9)/SUM(M9,S9,Y9)</f>
        <v>0.28000000000000003</v>
      </c>
      <c r="AE9" s="185">
        <f>MAX(N9,T9,Z9)</f>
        <v>0.3</v>
      </c>
      <c r="AF9" s="188">
        <f>MAX(O9,U9,AA9)</f>
        <v>2</v>
      </c>
      <c r="AG9" s="1" t="s">
        <v>46</v>
      </c>
    </row>
    <row r="10" spans="1:33" x14ac:dyDescent="0.3">
      <c r="A10" s="175"/>
      <c r="B10" s="178" t="s">
        <v>55</v>
      </c>
      <c r="C10" s="177" t="s">
        <v>56</v>
      </c>
      <c r="D10" s="177" t="s">
        <v>57</v>
      </c>
      <c r="E10" s="176" t="s">
        <v>43</v>
      </c>
      <c r="F10" s="177">
        <f>VLOOKUP(B10,NomLicenceClub,2,FALSE)</f>
        <v>12883</v>
      </c>
      <c r="G10" s="177" t="s">
        <v>44</v>
      </c>
      <c r="H10" s="177">
        <v>1</v>
      </c>
      <c r="I10" s="179" t="s">
        <v>45</v>
      </c>
      <c r="J10" s="180">
        <v>0.26700000000000002</v>
      </c>
      <c r="K10" s="181">
        <v>7</v>
      </c>
      <c r="L10" s="181">
        <v>23</v>
      </c>
      <c r="M10" s="181">
        <v>78</v>
      </c>
      <c r="N10" s="182">
        <v>0.44117647058823528</v>
      </c>
      <c r="O10" s="183">
        <v>2</v>
      </c>
      <c r="P10" s="184">
        <f>L10/M10</f>
        <v>0.29487179487179488</v>
      </c>
      <c r="Q10" s="181"/>
      <c r="R10" s="181"/>
      <c r="S10" s="181"/>
      <c r="T10" s="182"/>
      <c r="U10" s="183"/>
      <c r="V10" s="185" t="e">
        <f>R10/S10</f>
        <v>#DIV/0!</v>
      </c>
      <c r="W10" s="199"/>
      <c r="X10" s="200"/>
      <c r="Y10" s="200"/>
      <c r="Z10" s="200"/>
      <c r="AA10" s="200"/>
      <c r="AB10" s="186" t="e">
        <f>X10/Y10</f>
        <v>#DIV/0!</v>
      </c>
      <c r="AC10" s="187">
        <f>IF(COUNTA(K10,Q10,W10)&lt;3,SUM(K10,Q10,W10),(SUM(K10,Q10,W10)-MIN(K10,Q10,W10)))</f>
        <v>7</v>
      </c>
      <c r="AD10" s="185">
        <f>SUM(L10,R10,X10)/SUM(M10,S10,Y10)</f>
        <v>0.29487179487179488</v>
      </c>
      <c r="AE10" s="185">
        <f>MAX(N10,T10,Z10)</f>
        <v>0.44117647058823528</v>
      </c>
      <c r="AF10" s="188">
        <f>MAX(O10,U10,AA10)</f>
        <v>2</v>
      </c>
      <c r="AG10" s="1" t="s">
        <v>46</v>
      </c>
    </row>
    <row r="11" spans="1:33" x14ac:dyDescent="0.3">
      <c r="A11" s="175"/>
      <c r="B11" s="176" t="s">
        <v>58</v>
      </c>
      <c r="C11" s="177" t="s">
        <v>59</v>
      </c>
      <c r="D11" s="177" t="s">
        <v>60</v>
      </c>
      <c r="E11" s="178" t="s">
        <v>54</v>
      </c>
      <c r="F11" s="177">
        <f>VLOOKUP(B11,NomLicenceClub,2,FALSE)</f>
        <v>110995</v>
      </c>
      <c r="G11" s="177" t="s">
        <v>44</v>
      </c>
      <c r="H11" s="177">
        <v>1</v>
      </c>
      <c r="I11" s="179" t="s">
        <v>45</v>
      </c>
      <c r="J11" s="180">
        <v>0.27</v>
      </c>
      <c r="K11" s="181">
        <v>6</v>
      </c>
      <c r="L11" s="181">
        <v>24</v>
      </c>
      <c r="M11" s="181">
        <v>84</v>
      </c>
      <c r="N11" s="182">
        <v>0.26</v>
      </c>
      <c r="O11" s="183">
        <v>3</v>
      </c>
      <c r="P11" s="184">
        <f>L11/M11</f>
        <v>0.2857142857142857</v>
      </c>
      <c r="Q11" s="181"/>
      <c r="R11" s="181"/>
      <c r="S11" s="181"/>
      <c r="T11" s="182"/>
      <c r="U11" s="183"/>
      <c r="V11" s="185" t="e">
        <f>R11/S11</f>
        <v>#DIV/0!</v>
      </c>
      <c r="W11" s="201"/>
      <c r="X11" s="186"/>
      <c r="Y11" s="186"/>
      <c r="Z11" s="186"/>
      <c r="AA11" s="186"/>
      <c r="AB11" s="186" t="e">
        <f>X11/Y11</f>
        <v>#DIV/0!</v>
      </c>
      <c r="AC11" s="187">
        <f>IF(COUNTA(K11,Q11,W11)&lt;3,SUM(K11,Q11,W11),(SUM(K11,Q11,W11)-MIN(K11,Q11,W11)))</f>
        <v>6</v>
      </c>
      <c r="AD11" s="185">
        <f>SUM(L11,R11,X11)/SUM(M11,S11,Y11)</f>
        <v>0.2857142857142857</v>
      </c>
      <c r="AE11" s="185">
        <f>MAX(N11,T11,Z11)</f>
        <v>0.26</v>
      </c>
      <c r="AF11" s="188">
        <f>MAX(O11,U11,AA11)</f>
        <v>3</v>
      </c>
      <c r="AG11" s="1" t="s">
        <v>46</v>
      </c>
    </row>
    <row r="12" spans="1:33" x14ac:dyDescent="0.3">
      <c r="A12" s="175"/>
      <c r="B12" s="176" t="s">
        <v>61</v>
      </c>
      <c r="C12" s="177" t="s">
        <v>62</v>
      </c>
      <c r="D12" s="177" t="s">
        <v>63</v>
      </c>
      <c r="E12" s="176" t="s">
        <v>54</v>
      </c>
      <c r="F12" s="177">
        <f>VLOOKUP(B12,NomLicenceClub,2,FALSE)</f>
        <v>148333</v>
      </c>
      <c r="G12" s="177" t="s">
        <v>44</v>
      </c>
      <c r="H12" s="177">
        <v>1</v>
      </c>
      <c r="I12" s="179" t="s">
        <v>45</v>
      </c>
      <c r="J12" s="180" t="s">
        <v>50</v>
      </c>
      <c r="K12" s="181">
        <v>5</v>
      </c>
      <c r="L12" s="181">
        <v>15</v>
      </c>
      <c r="M12" s="181">
        <v>100</v>
      </c>
      <c r="N12" s="182">
        <v>0.16</v>
      </c>
      <c r="O12" s="183">
        <v>4</v>
      </c>
      <c r="P12" s="184">
        <f>L12/M12</f>
        <v>0.15</v>
      </c>
      <c r="Q12" s="202"/>
      <c r="R12" s="202"/>
      <c r="S12" s="202"/>
      <c r="T12" s="202"/>
      <c r="U12" s="202"/>
      <c r="V12" s="185" t="e">
        <f>R12/S12</f>
        <v>#DIV/0!</v>
      </c>
      <c r="W12" s="201"/>
      <c r="X12" s="186"/>
      <c r="Y12" s="186"/>
      <c r="Z12" s="186"/>
      <c r="AA12" s="186"/>
      <c r="AB12" s="186" t="e">
        <f>X12/Y12</f>
        <v>#DIV/0!</v>
      </c>
      <c r="AC12" s="187">
        <f>IF(COUNTA(K12,Q12,W12)&lt;3,SUM(K12,Q12,W12),(SUM(K12,Q12,W12)-MIN(K12,Q12,W12)))</f>
        <v>5</v>
      </c>
      <c r="AD12" s="185">
        <f>SUM(L12,R12,X12)/SUM(M12,S12,Y12)</f>
        <v>0.15</v>
      </c>
      <c r="AE12" s="185">
        <f>MAX(N12,T12,Z12)</f>
        <v>0.16</v>
      </c>
      <c r="AF12" s="188">
        <f>MAX(O12,U12,AA12)</f>
        <v>4</v>
      </c>
    </row>
    <row r="13" spans="1:33" x14ac:dyDescent="0.3">
      <c r="A13" s="175"/>
      <c r="B13" s="176" t="s">
        <v>64</v>
      </c>
      <c r="C13" s="177" t="s">
        <v>65</v>
      </c>
      <c r="D13" s="177" t="s">
        <v>66</v>
      </c>
      <c r="E13" s="176" t="s">
        <v>54</v>
      </c>
      <c r="F13" s="177">
        <f>VLOOKUP(B13,NomLicenceClub,2,FALSE)</f>
        <v>169536</v>
      </c>
      <c r="G13" s="177" t="s">
        <v>44</v>
      </c>
      <c r="H13" s="177">
        <v>1</v>
      </c>
      <c r="I13" s="179" t="s">
        <v>45</v>
      </c>
      <c r="J13" s="180" t="s">
        <v>50</v>
      </c>
      <c r="K13" s="181">
        <v>3</v>
      </c>
      <c r="L13" s="181">
        <v>22</v>
      </c>
      <c r="M13" s="181">
        <v>93</v>
      </c>
      <c r="N13" s="182" t="s">
        <v>67</v>
      </c>
      <c r="O13" s="183">
        <v>4</v>
      </c>
      <c r="P13" s="184">
        <f>L13/M13</f>
        <v>0.23655913978494625</v>
      </c>
      <c r="Q13" s="181"/>
      <c r="R13" s="181"/>
      <c r="S13" s="181"/>
      <c r="T13" s="182"/>
      <c r="U13" s="183"/>
      <c r="V13" s="185" t="e">
        <f>R13/S13</f>
        <v>#DIV/0!</v>
      </c>
      <c r="W13" s="181"/>
      <c r="X13" s="181"/>
      <c r="Y13" s="181"/>
      <c r="Z13" s="182"/>
      <c r="AA13" s="183"/>
      <c r="AB13" s="186" t="e">
        <f>X13/Y13</f>
        <v>#DIV/0!</v>
      </c>
      <c r="AC13" s="187">
        <f>IF(COUNTA(K13,Q13,W13)&lt;3,SUM(K13,Q13,W13),(SUM(K13,Q13,W13)-MIN(K13,Q13,W13)))</f>
        <v>3</v>
      </c>
      <c r="AD13" s="185">
        <f>SUM(L13,R13,X13)/SUM(M13,S13,Y13)</f>
        <v>0.23655913978494625</v>
      </c>
      <c r="AE13" s="185">
        <f>MAX(N13,T13,Z13)</f>
        <v>0</v>
      </c>
      <c r="AF13" s="188">
        <f>MAX(O13,U13,AA13)</f>
        <v>4</v>
      </c>
    </row>
    <row r="14" spans="1:33" x14ac:dyDescent="0.3">
      <c r="A14" s="175"/>
      <c r="B14" s="176" t="s">
        <v>68</v>
      </c>
      <c r="C14" s="177" t="s">
        <v>69</v>
      </c>
      <c r="D14" s="177" t="s">
        <v>70</v>
      </c>
      <c r="E14" s="178" t="s">
        <v>43</v>
      </c>
      <c r="F14" s="177">
        <f>VLOOKUP(B14,NomLicenceClub,2,FALSE)</f>
        <v>103127</v>
      </c>
      <c r="G14" s="177" t="s">
        <v>44</v>
      </c>
      <c r="H14" s="177">
        <v>1</v>
      </c>
      <c r="I14" s="179" t="s">
        <v>45</v>
      </c>
      <c r="J14" s="180">
        <v>0.34</v>
      </c>
      <c r="K14" s="181">
        <v>3</v>
      </c>
      <c r="L14" s="181">
        <v>13</v>
      </c>
      <c r="M14" s="181">
        <v>71</v>
      </c>
      <c r="N14" s="182" t="s">
        <v>67</v>
      </c>
      <c r="O14" s="183">
        <v>2</v>
      </c>
      <c r="P14" s="184">
        <f>L14/M14</f>
        <v>0.18309859154929578</v>
      </c>
      <c r="Q14" s="203"/>
      <c r="R14" s="203"/>
      <c r="S14" s="203"/>
      <c r="T14" s="203"/>
      <c r="U14" s="203"/>
      <c r="V14" s="185" t="e">
        <f>R14/S14</f>
        <v>#DIV/0!</v>
      </c>
      <c r="W14" s="201"/>
      <c r="X14" s="186"/>
      <c r="Y14" s="186"/>
      <c r="Z14" s="186"/>
      <c r="AA14" s="186"/>
      <c r="AB14" s="186" t="e">
        <f>X14/Y14</f>
        <v>#DIV/0!</v>
      </c>
      <c r="AC14" s="187">
        <f>IF(COUNTA(K14,Q14,W14)&lt;3,SUM(K14,Q14,W14),(SUM(K14,Q14,W14)-MIN(K14,Q14,W14)))</f>
        <v>3</v>
      </c>
      <c r="AD14" s="185">
        <f>SUM(L14,R14,X14)/SUM(M14,S14,Y14)</f>
        <v>0.18309859154929578</v>
      </c>
      <c r="AE14" s="185">
        <f>MAX(N14,T14,Z14)</f>
        <v>0</v>
      </c>
      <c r="AF14" s="188">
        <f>MAX(O14,U14,AA14)</f>
        <v>2</v>
      </c>
      <c r="AG14" s="1" t="s">
        <v>46</v>
      </c>
    </row>
    <row r="15" spans="1:33" x14ac:dyDescent="0.3">
      <c r="A15" s="175"/>
      <c r="B15" s="176" t="s">
        <v>71</v>
      </c>
      <c r="C15" s="204" t="s">
        <v>72</v>
      </c>
      <c r="D15" s="204" t="s">
        <v>73</v>
      </c>
      <c r="E15" s="176" t="s">
        <v>43</v>
      </c>
      <c r="F15" s="177">
        <f>VLOOKUP(B15,NomLicenceClub,2,FALSE)</f>
        <v>155821</v>
      </c>
      <c r="G15" s="177" t="s">
        <v>44</v>
      </c>
      <c r="H15" s="204">
        <v>1</v>
      </c>
      <c r="I15" s="179" t="s">
        <v>45</v>
      </c>
      <c r="J15" s="180">
        <v>0.25</v>
      </c>
      <c r="K15" s="181">
        <v>3</v>
      </c>
      <c r="L15" s="181">
        <v>16</v>
      </c>
      <c r="M15" s="181">
        <v>100</v>
      </c>
      <c r="N15" s="182" t="s">
        <v>67</v>
      </c>
      <c r="O15" s="183">
        <v>2</v>
      </c>
      <c r="P15" s="184">
        <f>L15/M15</f>
        <v>0.16</v>
      </c>
      <c r="Q15" s="203"/>
      <c r="R15" s="203"/>
      <c r="S15" s="203"/>
      <c r="T15" s="203"/>
      <c r="U15" s="203"/>
      <c r="V15" s="185" t="e">
        <f>R15/S15</f>
        <v>#DIV/0!</v>
      </c>
      <c r="W15" s="201"/>
      <c r="X15" s="186"/>
      <c r="Y15" s="186"/>
      <c r="Z15" s="186"/>
      <c r="AA15" s="186"/>
      <c r="AB15" s="186" t="e">
        <f>X15/Y15</f>
        <v>#DIV/0!</v>
      </c>
      <c r="AC15" s="187">
        <f>IF(COUNTA(K15,Q15,W15)&lt;3,SUM(K15,Q15,W15),(SUM(K15,Q15,W15)-MIN(K15,Q15,W15)))</f>
        <v>3</v>
      </c>
      <c r="AD15" s="185">
        <f>SUM(L15,R15,X15)/SUM(M15,S15,Y15)</f>
        <v>0.16</v>
      </c>
      <c r="AE15" s="185">
        <f>MAX(N15,T15,Z15)</f>
        <v>0</v>
      </c>
      <c r="AF15" s="188">
        <f>MAX(O15,U15,AA15)</f>
        <v>2</v>
      </c>
      <c r="AG15" s="1" t="s">
        <v>46</v>
      </c>
    </row>
    <row r="16" spans="1:33" x14ac:dyDescent="0.3">
      <c r="A16" s="175"/>
      <c r="B16" s="176"/>
      <c r="C16" s="177"/>
      <c r="D16" s="177"/>
      <c r="E16" s="176"/>
      <c r="F16" s="177" t="e">
        <f t="shared" ref="F16:F28" si="0">VLOOKUP(B16,NomLicenceClub,2,FALSE)</f>
        <v>#N/A</v>
      </c>
      <c r="G16" s="177"/>
      <c r="H16" s="177">
        <v>1</v>
      </c>
      <c r="I16" s="195" t="s">
        <v>45</v>
      </c>
      <c r="J16" s="180"/>
      <c r="K16" s="205"/>
      <c r="L16" s="205"/>
      <c r="M16" s="205"/>
      <c r="N16" s="182"/>
      <c r="O16" s="205"/>
      <c r="P16" s="184" t="e">
        <f t="shared" ref="P16:P37" si="1">L16/M16</f>
        <v>#DIV/0!</v>
      </c>
      <c r="Q16" s="206"/>
      <c r="R16" s="207"/>
      <c r="S16" s="206"/>
      <c r="T16" s="206"/>
      <c r="U16" s="206"/>
      <c r="V16" s="185" t="e">
        <f t="shared" ref="V16:V37" si="2">R16/S16</f>
        <v>#DIV/0!</v>
      </c>
      <c r="W16" s="208"/>
      <c r="X16" s="208"/>
      <c r="Y16" s="208"/>
      <c r="Z16" s="208"/>
      <c r="AA16" s="208"/>
      <c r="AB16" s="186" t="e">
        <f t="shared" ref="AB16:AB37" si="3">X16/Y16</f>
        <v>#DIV/0!</v>
      </c>
      <c r="AC16" s="187">
        <f t="shared" ref="AC16:AC37" si="4">IF(COUNTA(K16,Q16,W16)&lt;3,SUM(K16,Q16,W16),(SUM(K16,Q16,W16)-MIN(K16,Q16,W16)))</f>
        <v>0</v>
      </c>
      <c r="AD16" s="185" t="e">
        <f t="shared" ref="AD16:AD37" si="5">SUM(L16,R16,X16)/SUM(M16,S16,Y16)</f>
        <v>#DIV/0!</v>
      </c>
      <c r="AE16" s="185">
        <f t="shared" ref="AE16:AF31" si="6">MAX(N16,T16,Z16)</f>
        <v>0</v>
      </c>
      <c r="AF16" s="188">
        <f t="shared" si="6"/>
        <v>0</v>
      </c>
    </row>
    <row r="17" spans="1:32" hidden="1" x14ac:dyDescent="0.3">
      <c r="A17" s="175"/>
      <c r="B17" s="176"/>
      <c r="C17" s="177"/>
      <c r="D17" s="177"/>
      <c r="E17" s="176"/>
      <c r="F17" s="177" t="e">
        <f t="shared" si="0"/>
        <v>#N/A</v>
      </c>
      <c r="G17" s="177"/>
      <c r="H17" s="177">
        <v>1</v>
      </c>
      <c r="I17" s="179" t="s">
        <v>45</v>
      </c>
      <c r="J17" s="180"/>
      <c r="K17" s="209"/>
      <c r="L17" s="209"/>
      <c r="M17" s="209"/>
      <c r="N17" s="182"/>
      <c r="O17" s="209"/>
      <c r="P17" s="184" t="e">
        <f t="shared" si="1"/>
        <v>#DIV/0!</v>
      </c>
      <c r="Q17" s="202"/>
      <c r="R17" s="202"/>
      <c r="S17" s="202"/>
      <c r="T17" s="202"/>
      <c r="U17" s="202"/>
      <c r="V17" s="185" t="e">
        <f t="shared" si="2"/>
        <v>#DIV/0!</v>
      </c>
      <c r="W17" s="201"/>
      <c r="X17" s="186"/>
      <c r="Y17" s="186"/>
      <c r="Z17" s="186"/>
      <c r="AA17" s="186"/>
      <c r="AB17" s="186" t="e">
        <f t="shared" si="3"/>
        <v>#DIV/0!</v>
      </c>
      <c r="AC17" s="187">
        <f t="shared" si="4"/>
        <v>0</v>
      </c>
      <c r="AD17" s="185" t="e">
        <f t="shared" si="5"/>
        <v>#DIV/0!</v>
      </c>
      <c r="AE17" s="185">
        <f t="shared" si="6"/>
        <v>0</v>
      </c>
      <c r="AF17" s="188">
        <f t="shared" si="6"/>
        <v>0</v>
      </c>
    </row>
    <row r="18" spans="1:32" hidden="1" x14ac:dyDescent="0.3">
      <c r="A18" s="175"/>
      <c r="B18" s="176"/>
      <c r="C18" s="210"/>
      <c r="D18" s="210"/>
      <c r="E18" s="176"/>
      <c r="F18" s="177" t="e">
        <f t="shared" si="0"/>
        <v>#N/A</v>
      </c>
      <c r="G18" s="177"/>
      <c r="H18" s="210">
        <v>0</v>
      </c>
      <c r="I18" s="195" t="s">
        <v>45</v>
      </c>
      <c r="J18" s="180"/>
      <c r="K18" s="181"/>
      <c r="L18" s="181"/>
      <c r="M18" s="181"/>
      <c r="N18" s="182"/>
      <c r="O18" s="183"/>
      <c r="P18" s="184" t="e">
        <f t="shared" si="1"/>
        <v>#DIV/0!</v>
      </c>
      <c r="Q18" s="211"/>
      <c r="R18" s="211"/>
      <c r="S18" s="211"/>
      <c r="T18" s="212"/>
      <c r="U18" s="213"/>
      <c r="V18" s="185" t="e">
        <f t="shared" si="2"/>
        <v>#DIV/0!</v>
      </c>
      <c r="W18" s="214"/>
      <c r="X18" s="215"/>
      <c r="Y18" s="215"/>
      <c r="Z18" s="215"/>
      <c r="AA18" s="215"/>
      <c r="AB18" s="186" t="e">
        <f t="shared" si="3"/>
        <v>#DIV/0!</v>
      </c>
      <c r="AC18" s="187">
        <f t="shared" si="4"/>
        <v>0</v>
      </c>
      <c r="AD18" s="185" t="e">
        <f t="shared" si="5"/>
        <v>#DIV/0!</v>
      </c>
      <c r="AE18" s="185">
        <f t="shared" si="6"/>
        <v>0</v>
      </c>
      <c r="AF18" s="188">
        <f t="shared" si="6"/>
        <v>0</v>
      </c>
    </row>
    <row r="19" spans="1:32" hidden="1" x14ac:dyDescent="0.3">
      <c r="A19" s="175"/>
      <c r="B19" s="176"/>
      <c r="C19" s="177"/>
      <c r="D19" s="177"/>
      <c r="E19" s="176"/>
      <c r="F19" s="177" t="e">
        <f t="shared" si="0"/>
        <v>#N/A</v>
      </c>
      <c r="G19" s="177"/>
      <c r="H19" s="177">
        <v>0</v>
      </c>
      <c r="I19" s="179" t="s">
        <v>45</v>
      </c>
      <c r="J19" s="180"/>
      <c r="K19" s="181"/>
      <c r="L19" s="181"/>
      <c r="M19" s="181"/>
      <c r="N19" s="182"/>
      <c r="O19" s="183"/>
      <c r="P19" s="184" t="e">
        <f t="shared" si="1"/>
        <v>#DIV/0!</v>
      </c>
      <c r="Q19" s="181"/>
      <c r="R19" s="181"/>
      <c r="S19" s="181"/>
      <c r="T19" s="182"/>
      <c r="U19" s="183"/>
      <c r="V19" s="185" t="e">
        <f t="shared" si="2"/>
        <v>#DIV/0!</v>
      </c>
      <c r="W19" s="181"/>
      <c r="X19" s="181"/>
      <c r="Y19" s="181"/>
      <c r="Z19" s="182"/>
      <c r="AA19" s="183"/>
      <c r="AB19" s="186" t="e">
        <f t="shared" si="3"/>
        <v>#DIV/0!</v>
      </c>
      <c r="AC19" s="187">
        <f t="shared" si="4"/>
        <v>0</v>
      </c>
      <c r="AD19" s="185" t="e">
        <f t="shared" si="5"/>
        <v>#DIV/0!</v>
      </c>
      <c r="AE19" s="185">
        <f t="shared" si="6"/>
        <v>0</v>
      </c>
      <c r="AF19" s="188">
        <f t="shared" si="6"/>
        <v>0</v>
      </c>
    </row>
    <row r="20" spans="1:32" hidden="1" x14ac:dyDescent="0.3">
      <c r="A20" s="175"/>
      <c r="B20" s="216"/>
      <c r="C20" s="177"/>
      <c r="D20" s="177"/>
      <c r="E20" s="176"/>
      <c r="F20" s="177" t="e">
        <f t="shared" si="0"/>
        <v>#N/A</v>
      </c>
      <c r="G20" s="177"/>
      <c r="H20" s="177"/>
      <c r="I20" s="179" t="s">
        <v>74</v>
      </c>
      <c r="J20" s="180"/>
      <c r="K20" s="181"/>
      <c r="L20" s="181"/>
      <c r="M20" s="181"/>
      <c r="N20" s="182"/>
      <c r="O20" s="183"/>
      <c r="P20" s="184" t="e">
        <f t="shared" si="1"/>
        <v>#DIV/0!</v>
      </c>
      <c r="Q20" s="203"/>
      <c r="R20" s="203"/>
      <c r="S20" s="203"/>
      <c r="T20" s="203"/>
      <c r="U20" s="203"/>
      <c r="V20" s="185" t="e">
        <f t="shared" si="2"/>
        <v>#DIV/0!</v>
      </c>
      <c r="W20" s="201"/>
      <c r="X20" s="186"/>
      <c r="Y20" s="186"/>
      <c r="Z20" s="186"/>
      <c r="AA20" s="186"/>
      <c r="AB20" s="186" t="e">
        <f t="shared" si="3"/>
        <v>#DIV/0!</v>
      </c>
      <c r="AC20" s="187">
        <f t="shared" si="4"/>
        <v>0</v>
      </c>
      <c r="AD20" s="185" t="e">
        <f t="shared" si="5"/>
        <v>#DIV/0!</v>
      </c>
      <c r="AE20" s="185">
        <f t="shared" si="6"/>
        <v>0</v>
      </c>
      <c r="AF20" s="188">
        <f t="shared" si="6"/>
        <v>0</v>
      </c>
    </row>
    <row r="21" spans="1:32" hidden="1" x14ac:dyDescent="0.3">
      <c r="A21" s="175"/>
      <c r="B21" s="176"/>
      <c r="C21" s="177"/>
      <c r="D21" s="177"/>
      <c r="E21" s="178"/>
      <c r="F21" s="177" t="e">
        <f t="shared" si="0"/>
        <v>#N/A</v>
      </c>
      <c r="G21" s="177"/>
      <c r="H21" s="177"/>
      <c r="I21" s="179"/>
      <c r="J21" s="217"/>
      <c r="K21" s="181"/>
      <c r="L21" s="181"/>
      <c r="M21" s="181"/>
      <c r="N21" s="182"/>
      <c r="O21" s="183"/>
      <c r="P21" s="184" t="e">
        <f t="shared" si="1"/>
        <v>#DIV/0!</v>
      </c>
      <c r="Q21" s="203"/>
      <c r="R21" s="203"/>
      <c r="S21" s="203"/>
      <c r="T21" s="203"/>
      <c r="U21" s="203"/>
      <c r="V21" s="185" t="e">
        <f t="shared" si="2"/>
        <v>#DIV/0!</v>
      </c>
      <c r="W21" s="201"/>
      <c r="X21" s="186"/>
      <c r="Y21" s="186"/>
      <c r="Z21" s="186"/>
      <c r="AA21" s="186"/>
      <c r="AB21" s="186" t="e">
        <f t="shared" si="3"/>
        <v>#DIV/0!</v>
      </c>
      <c r="AC21" s="187">
        <f t="shared" si="4"/>
        <v>0</v>
      </c>
      <c r="AD21" s="185" t="e">
        <f t="shared" si="5"/>
        <v>#DIV/0!</v>
      </c>
      <c r="AE21" s="185">
        <f t="shared" si="6"/>
        <v>0</v>
      </c>
      <c r="AF21" s="188">
        <f t="shared" si="6"/>
        <v>0</v>
      </c>
    </row>
    <row r="22" spans="1:32" hidden="1" x14ac:dyDescent="0.3">
      <c r="A22" s="175"/>
      <c r="B22" s="178"/>
      <c r="C22" s="177"/>
      <c r="D22" s="177"/>
      <c r="E22" s="178"/>
      <c r="F22" s="177" t="e">
        <f t="shared" si="0"/>
        <v>#N/A</v>
      </c>
      <c r="G22" s="177"/>
      <c r="H22" s="177"/>
      <c r="I22" s="179"/>
      <c r="J22" s="217"/>
      <c r="K22" s="181"/>
      <c r="L22" s="181"/>
      <c r="M22" s="181"/>
      <c r="N22" s="182"/>
      <c r="O22" s="183"/>
      <c r="P22" s="184" t="e">
        <f t="shared" si="1"/>
        <v>#DIV/0!</v>
      </c>
      <c r="Q22" s="203"/>
      <c r="R22" s="203"/>
      <c r="S22" s="203"/>
      <c r="T22" s="203"/>
      <c r="U22" s="203"/>
      <c r="V22" s="185" t="e">
        <f t="shared" si="2"/>
        <v>#DIV/0!</v>
      </c>
      <c r="W22" s="201"/>
      <c r="X22" s="186"/>
      <c r="Y22" s="186"/>
      <c r="Z22" s="186"/>
      <c r="AA22" s="186"/>
      <c r="AB22" s="186" t="e">
        <f t="shared" si="3"/>
        <v>#DIV/0!</v>
      </c>
      <c r="AC22" s="187">
        <f t="shared" si="4"/>
        <v>0</v>
      </c>
      <c r="AD22" s="185" t="e">
        <f t="shared" si="5"/>
        <v>#DIV/0!</v>
      </c>
      <c r="AE22" s="185">
        <f t="shared" si="6"/>
        <v>0</v>
      </c>
      <c r="AF22" s="188">
        <f t="shared" si="6"/>
        <v>0</v>
      </c>
    </row>
    <row r="23" spans="1:32" hidden="1" x14ac:dyDescent="0.3">
      <c r="A23" s="175"/>
      <c r="B23" s="176"/>
      <c r="C23" s="177"/>
      <c r="D23" s="177"/>
      <c r="E23" s="176"/>
      <c r="F23" s="177" t="e">
        <f t="shared" ref="F23:F53" si="7">VLOOKUP(B23,NomLicenceClub,2,FALSE)</f>
        <v>#N/A</v>
      </c>
      <c r="G23" s="177"/>
      <c r="H23" s="177"/>
      <c r="I23" s="179"/>
      <c r="J23" s="217"/>
      <c r="K23" s="181"/>
      <c r="L23" s="181"/>
      <c r="M23" s="181"/>
      <c r="N23" s="182"/>
      <c r="O23" s="183"/>
      <c r="P23" s="184" t="e">
        <f t="shared" si="1"/>
        <v>#DIV/0!</v>
      </c>
      <c r="Q23" s="203"/>
      <c r="R23" s="203"/>
      <c r="S23" s="203"/>
      <c r="T23" s="203"/>
      <c r="U23" s="203"/>
      <c r="V23" s="185" t="e">
        <f t="shared" si="2"/>
        <v>#DIV/0!</v>
      </c>
      <c r="W23" s="201"/>
      <c r="X23" s="186"/>
      <c r="Y23" s="186"/>
      <c r="Z23" s="186"/>
      <c r="AA23" s="186"/>
      <c r="AB23" s="186" t="e">
        <f t="shared" si="3"/>
        <v>#DIV/0!</v>
      </c>
      <c r="AC23" s="187">
        <f t="shared" si="4"/>
        <v>0</v>
      </c>
      <c r="AD23" s="185" t="e">
        <f t="shared" si="5"/>
        <v>#DIV/0!</v>
      </c>
      <c r="AE23" s="185">
        <f t="shared" si="6"/>
        <v>0</v>
      </c>
      <c r="AF23" s="188">
        <f t="shared" si="6"/>
        <v>0</v>
      </c>
    </row>
    <row r="24" spans="1:32" hidden="1" x14ac:dyDescent="0.3">
      <c r="A24" s="175"/>
      <c r="B24" s="176"/>
      <c r="C24" s="177"/>
      <c r="D24" s="177"/>
      <c r="E24" s="176"/>
      <c r="F24" s="177" t="e">
        <f t="shared" si="7"/>
        <v>#N/A</v>
      </c>
      <c r="G24" s="177"/>
      <c r="H24" s="177"/>
      <c r="I24" s="179"/>
      <c r="J24" s="217"/>
      <c r="K24" s="181"/>
      <c r="L24" s="181"/>
      <c r="M24" s="181"/>
      <c r="N24" s="182"/>
      <c r="O24" s="183"/>
      <c r="P24" s="184" t="e">
        <f t="shared" si="1"/>
        <v>#DIV/0!</v>
      </c>
      <c r="Q24" s="203"/>
      <c r="R24" s="203"/>
      <c r="S24" s="203"/>
      <c r="T24" s="203"/>
      <c r="U24" s="203"/>
      <c r="V24" s="185" t="e">
        <f t="shared" si="2"/>
        <v>#DIV/0!</v>
      </c>
      <c r="W24" s="201"/>
      <c r="X24" s="186"/>
      <c r="Y24" s="186"/>
      <c r="Z24" s="186"/>
      <c r="AA24" s="186"/>
      <c r="AB24" s="186" t="e">
        <f t="shared" si="3"/>
        <v>#DIV/0!</v>
      </c>
      <c r="AC24" s="187">
        <f t="shared" si="4"/>
        <v>0</v>
      </c>
      <c r="AD24" s="185" t="e">
        <f t="shared" si="5"/>
        <v>#DIV/0!</v>
      </c>
      <c r="AE24" s="185">
        <f t="shared" si="6"/>
        <v>0</v>
      </c>
      <c r="AF24" s="188">
        <f t="shared" si="6"/>
        <v>0</v>
      </c>
    </row>
    <row r="25" spans="1:32" hidden="1" x14ac:dyDescent="0.3">
      <c r="A25" s="175"/>
      <c r="B25" s="176"/>
      <c r="C25" s="177"/>
      <c r="D25" s="177"/>
      <c r="E25" s="176"/>
      <c r="F25" s="177" t="e">
        <f t="shared" si="7"/>
        <v>#N/A</v>
      </c>
      <c r="G25" s="177"/>
      <c r="H25" s="177"/>
      <c r="I25" s="179"/>
      <c r="J25" s="217"/>
      <c r="K25" s="181"/>
      <c r="L25" s="181"/>
      <c r="M25" s="181"/>
      <c r="N25" s="182"/>
      <c r="O25" s="183"/>
      <c r="P25" s="184" t="e">
        <f t="shared" si="1"/>
        <v>#DIV/0!</v>
      </c>
      <c r="Q25" s="203"/>
      <c r="R25" s="203"/>
      <c r="S25" s="203"/>
      <c r="T25" s="203"/>
      <c r="U25" s="203"/>
      <c r="V25" s="185" t="e">
        <f t="shared" si="2"/>
        <v>#DIV/0!</v>
      </c>
      <c r="W25" s="201"/>
      <c r="X25" s="186"/>
      <c r="Y25" s="186"/>
      <c r="Z25" s="186"/>
      <c r="AA25" s="186"/>
      <c r="AB25" s="186" t="e">
        <f t="shared" si="3"/>
        <v>#DIV/0!</v>
      </c>
      <c r="AC25" s="187">
        <f t="shared" si="4"/>
        <v>0</v>
      </c>
      <c r="AD25" s="185" t="e">
        <f t="shared" si="5"/>
        <v>#DIV/0!</v>
      </c>
      <c r="AE25" s="185">
        <f t="shared" si="6"/>
        <v>0</v>
      </c>
      <c r="AF25" s="188">
        <f t="shared" si="6"/>
        <v>0</v>
      </c>
    </row>
    <row r="26" spans="1:32" hidden="1" x14ac:dyDescent="0.3">
      <c r="A26" s="175"/>
      <c r="B26" s="176"/>
      <c r="C26" s="177"/>
      <c r="D26" s="177"/>
      <c r="E26" s="176"/>
      <c r="F26" s="177" t="e">
        <f t="shared" si="7"/>
        <v>#N/A</v>
      </c>
      <c r="G26" s="177"/>
      <c r="H26" s="177"/>
      <c r="I26" s="179"/>
      <c r="J26" s="217"/>
      <c r="K26" s="181"/>
      <c r="L26" s="181"/>
      <c r="M26" s="181"/>
      <c r="N26" s="182"/>
      <c r="O26" s="183"/>
      <c r="P26" s="184" t="e">
        <f t="shared" si="1"/>
        <v>#DIV/0!</v>
      </c>
      <c r="Q26" s="203"/>
      <c r="R26" s="203"/>
      <c r="S26" s="203"/>
      <c r="T26" s="203"/>
      <c r="U26" s="203"/>
      <c r="V26" s="185" t="e">
        <f t="shared" si="2"/>
        <v>#DIV/0!</v>
      </c>
      <c r="W26" s="201"/>
      <c r="X26" s="186"/>
      <c r="Y26" s="186"/>
      <c r="Z26" s="186"/>
      <c r="AA26" s="186"/>
      <c r="AB26" s="186" t="e">
        <f t="shared" si="3"/>
        <v>#DIV/0!</v>
      </c>
      <c r="AC26" s="187">
        <f t="shared" si="4"/>
        <v>0</v>
      </c>
      <c r="AD26" s="185" t="e">
        <f t="shared" si="5"/>
        <v>#DIV/0!</v>
      </c>
      <c r="AE26" s="185">
        <f t="shared" si="6"/>
        <v>0</v>
      </c>
      <c r="AF26" s="188">
        <f t="shared" si="6"/>
        <v>0</v>
      </c>
    </row>
    <row r="27" spans="1:32" hidden="1" x14ac:dyDescent="0.3">
      <c r="A27" s="175"/>
      <c r="B27" s="176"/>
      <c r="C27" s="177"/>
      <c r="D27" s="177"/>
      <c r="E27" s="176"/>
      <c r="F27" s="177" t="e">
        <f t="shared" si="7"/>
        <v>#N/A</v>
      </c>
      <c r="G27" s="177"/>
      <c r="H27" s="177"/>
      <c r="I27" s="179"/>
      <c r="J27" s="217"/>
      <c r="K27" s="181"/>
      <c r="L27" s="181"/>
      <c r="M27" s="181"/>
      <c r="N27" s="182"/>
      <c r="O27" s="183"/>
      <c r="P27" s="184" t="e">
        <f t="shared" si="1"/>
        <v>#DIV/0!</v>
      </c>
      <c r="Q27" s="203"/>
      <c r="R27" s="203"/>
      <c r="S27" s="203"/>
      <c r="T27" s="203"/>
      <c r="U27" s="203"/>
      <c r="V27" s="185" t="e">
        <f t="shared" si="2"/>
        <v>#DIV/0!</v>
      </c>
      <c r="W27" s="201"/>
      <c r="X27" s="186"/>
      <c r="Y27" s="186"/>
      <c r="Z27" s="186"/>
      <c r="AA27" s="186"/>
      <c r="AB27" s="186" t="e">
        <f t="shared" si="3"/>
        <v>#DIV/0!</v>
      </c>
      <c r="AC27" s="187">
        <f t="shared" si="4"/>
        <v>0</v>
      </c>
      <c r="AD27" s="185" t="e">
        <f t="shared" si="5"/>
        <v>#DIV/0!</v>
      </c>
      <c r="AE27" s="185">
        <f t="shared" si="6"/>
        <v>0</v>
      </c>
      <c r="AF27" s="188">
        <f t="shared" si="6"/>
        <v>0</v>
      </c>
    </row>
    <row r="28" spans="1:32" hidden="1" x14ac:dyDescent="0.3">
      <c r="A28" s="175"/>
      <c r="B28" s="176"/>
      <c r="C28" s="177"/>
      <c r="D28" s="177"/>
      <c r="E28" s="176"/>
      <c r="F28" s="177" t="e">
        <f t="shared" si="7"/>
        <v>#N/A</v>
      </c>
      <c r="G28" s="177"/>
      <c r="H28" s="177"/>
      <c r="I28" s="179"/>
      <c r="J28" s="217"/>
      <c r="K28" s="181"/>
      <c r="L28" s="181"/>
      <c r="M28" s="181"/>
      <c r="N28" s="182"/>
      <c r="O28" s="183"/>
      <c r="P28" s="184" t="e">
        <f t="shared" si="1"/>
        <v>#DIV/0!</v>
      </c>
      <c r="Q28" s="203"/>
      <c r="R28" s="203"/>
      <c r="S28" s="203"/>
      <c r="T28" s="203"/>
      <c r="U28" s="203"/>
      <c r="V28" s="185" t="e">
        <f t="shared" si="2"/>
        <v>#DIV/0!</v>
      </c>
      <c r="W28" s="201"/>
      <c r="X28" s="186"/>
      <c r="Y28" s="186"/>
      <c r="Z28" s="186"/>
      <c r="AA28" s="186"/>
      <c r="AB28" s="186" t="e">
        <f t="shared" si="3"/>
        <v>#DIV/0!</v>
      </c>
      <c r="AC28" s="187">
        <f t="shared" si="4"/>
        <v>0</v>
      </c>
      <c r="AD28" s="185" t="e">
        <f t="shared" si="5"/>
        <v>#DIV/0!</v>
      </c>
      <c r="AE28" s="185">
        <f t="shared" si="6"/>
        <v>0</v>
      </c>
      <c r="AF28" s="188">
        <f t="shared" si="6"/>
        <v>0</v>
      </c>
    </row>
    <row r="29" spans="1:32" hidden="1" x14ac:dyDescent="0.3">
      <c r="A29" s="175"/>
      <c r="B29" s="176"/>
      <c r="C29" s="177"/>
      <c r="D29" s="177"/>
      <c r="E29" s="176"/>
      <c r="F29" s="177" t="e">
        <f t="shared" si="7"/>
        <v>#N/A</v>
      </c>
      <c r="G29" s="177"/>
      <c r="H29" s="177"/>
      <c r="I29" s="179"/>
      <c r="J29" s="217"/>
      <c r="K29" s="181"/>
      <c r="L29" s="181"/>
      <c r="M29" s="181"/>
      <c r="N29" s="182"/>
      <c r="O29" s="183"/>
      <c r="P29" s="184" t="e">
        <f t="shared" si="1"/>
        <v>#DIV/0!</v>
      </c>
      <c r="Q29" s="203"/>
      <c r="R29" s="203"/>
      <c r="S29" s="203"/>
      <c r="T29" s="203"/>
      <c r="U29" s="203"/>
      <c r="V29" s="185" t="e">
        <f t="shared" si="2"/>
        <v>#DIV/0!</v>
      </c>
      <c r="W29" s="201"/>
      <c r="X29" s="186"/>
      <c r="Y29" s="186"/>
      <c r="Z29" s="186"/>
      <c r="AA29" s="186"/>
      <c r="AB29" s="186" t="e">
        <f t="shared" si="3"/>
        <v>#DIV/0!</v>
      </c>
      <c r="AC29" s="187">
        <f t="shared" si="4"/>
        <v>0</v>
      </c>
      <c r="AD29" s="185" t="e">
        <f t="shared" si="5"/>
        <v>#DIV/0!</v>
      </c>
      <c r="AE29" s="185">
        <f t="shared" si="6"/>
        <v>0</v>
      </c>
      <c r="AF29" s="188">
        <f t="shared" si="6"/>
        <v>0</v>
      </c>
    </row>
    <row r="30" spans="1:32" hidden="1" x14ac:dyDescent="0.3">
      <c r="A30" s="175"/>
      <c r="B30" s="176"/>
      <c r="C30" s="177"/>
      <c r="D30" s="177"/>
      <c r="E30" s="176"/>
      <c r="F30" s="177" t="e">
        <f t="shared" si="7"/>
        <v>#N/A</v>
      </c>
      <c r="G30" s="177"/>
      <c r="H30" s="177"/>
      <c r="I30" s="179"/>
      <c r="J30" s="217"/>
      <c r="K30" s="181"/>
      <c r="L30" s="181"/>
      <c r="M30" s="181"/>
      <c r="N30" s="182"/>
      <c r="O30" s="183"/>
      <c r="P30" s="184" t="e">
        <f t="shared" si="1"/>
        <v>#DIV/0!</v>
      </c>
      <c r="Q30" s="203"/>
      <c r="R30" s="203"/>
      <c r="S30" s="203"/>
      <c r="T30" s="203"/>
      <c r="U30" s="203"/>
      <c r="V30" s="185" t="e">
        <f t="shared" si="2"/>
        <v>#DIV/0!</v>
      </c>
      <c r="W30" s="201"/>
      <c r="X30" s="186"/>
      <c r="Y30" s="186"/>
      <c r="Z30" s="186"/>
      <c r="AA30" s="186"/>
      <c r="AB30" s="186" t="e">
        <f t="shared" si="3"/>
        <v>#DIV/0!</v>
      </c>
      <c r="AC30" s="187">
        <f t="shared" si="4"/>
        <v>0</v>
      </c>
      <c r="AD30" s="185" t="e">
        <f t="shared" si="5"/>
        <v>#DIV/0!</v>
      </c>
      <c r="AE30" s="185">
        <f t="shared" si="6"/>
        <v>0</v>
      </c>
      <c r="AF30" s="188">
        <f t="shared" si="6"/>
        <v>0</v>
      </c>
    </row>
    <row r="31" spans="1:32" hidden="1" x14ac:dyDescent="0.3">
      <c r="A31" s="175"/>
      <c r="B31" s="176"/>
      <c r="C31" s="177"/>
      <c r="D31" s="177"/>
      <c r="E31" s="176"/>
      <c r="F31" s="177" t="e">
        <f t="shared" si="7"/>
        <v>#N/A</v>
      </c>
      <c r="G31" s="177"/>
      <c r="H31" s="177"/>
      <c r="I31" s="179"/>
      <c r="J31" s="177"/>
      <c r="K31" s="181"/>
      <c r="L31" s="181"/>
      <c r="M31" s="181"/>
      <c r="N31" s="182"/>
      <c r="O31" s="183"/>
      <c r="P31" s="184" t="e">
        <f t="shared" si="1"/>
        <v>#DIV/0!</v>
      </c>
      <c r="Q31" s="203"/>
      <c r="R31" s="203"/>
      <c r="S31" s="203"/>
      <c r="T31" s="203"/>
      <c r="U31" s="203"/>
      <c r="V31" s="185" t="e">
        <f t="shared" si="2"/>
        <v>#DIV/0!</v>
      </c>
      <c r="W31" s="201"/>
      <c r="X31" s="186"/>
      <c r="Y31" s="186"/>
      <c r="Z31" s="186"/>
      <c r="AA31" s="186"/>
      <c r="AB31" s="186" t="e">
        <f t="shared" si="3"/>
        <v>#DIV/0!</v>
      </c>
      <c r="AC31" s="187">
        <f t="shared" si="4"/>
        <v>0</v>
      </c>
      <c r="AD31" s="185" t="e">
        <f t="shared" si="5"/>
        <v>#DIV/0!</v>
      </c>
      <c r="AE31" s="185">
        <f t="shared" si="6"/>
        <v>0</v>
      </c>
      <c r="AF31" s="188">
        <f t="shared" si="6"/>
        <v>0</v>
      </c>
    </row>
    <row r="32" spans="1:32" hidden="1" x14ac:dyDescent="0.3">
      <c r="A32" s="175"/>
      <c r="B32" s="176"/>
      <c r="C32" s="177"/>
      <c r="D32" s="177"/>
      <c r="E32" s="176"/>
      <c r="F32" s="177" t="e">
        <f t="shared" si="7"/>
        <v>#N/A</v>
      </c>
      <c r="G32" s="177"/>
      <c r="H32" s="177"/>
      <c r="I32" s="179"/>
      <c r="J32" s="177"/>
      <c r="K32" s="181"/>
      <c r="L32" s="181"/>
      <c r="M32" s="181"/>
      <c r="N32" s="182"/>
      <c r="O32" s="183"/>
      <c r="P32" s="184" t="e">
        <f t="shared" si="1"/>
        <v>#DIV/0!</v>
      </c>
      <c r="Q32" s="203"/>
      <c r="R32" s="203"/>
      <c r="S32" s="203"/>
      <c r="T32" s="203"/>
      <c r="U32" s="203"/>
      <c r="V32" s="185" t="e">
        <f t="shared" si="2"/>
        <v>#DIV/0!</v>
      </c>
      <c r="W32" s="201"/>
      <c r="X32" s="186"/>
      <c r="Y32" s="186"/>
      <c r="Z32" s="186"/>
      <c r="AA32" s="186"/>
      <c r="AB32" s="186" t="e">
        <f t="shared" si="3"/>
        <v>#DIV/0!</v>
      </c>
      <c r="AC32" s="187">
        <f t="shared" si="4"/>
        <v>0</v>
      </c>
      <c r="AD32" s="185" t="e">
        <f t="shared" si="5"/>
        <v>#DIV/0!</v>
      </c>
      <c r="AE32" s="185">
        <f t="shared" ref="AE32:AF46" si="8">MAX(N32,T32,Z32)</f>
        <v>0</v>
      </c>
      <c r="AF32" s="188">
        <f t="shared" si="8"/>
        <v>0</v>
      </c>
    </row>
    <row r="33" spans="1:32" hidden="1" x14ac:dyDescent="0.3">
      <c r="A33" s="175"/>
      <c r="B33" s="176"/>
      <c r="C33" s="177"/>
      <c r="D33" s="177"/>
      <c r="E33" s="176"/>
      <c r="F33" s="177" t="e">
        <f t="shared" si="7"/>
        <v>#N/A</v>
      </c>
      <c r="G33" s="177"/>
      <c r="H33" s="177"/>
      <c r="I33" s="179"/>
      <c r="J33" s="177"/>
      <c r="K33" s="181"/>
      <c r="L33" s="181"/>
      <c r="M33" s="181"/>
      <c r="N33" s="182"/>
      <c r="O33" s="183"/>
      <c r="P33" s="184" t="e">
        <f t="shared" si="1"/>
        <v>#DIV/0!</v>
      </c>
      <c r="Q33" s="203"/>
      <c r="R33" s="203"/>
      <c r="S33" s="203"/>
      <c r="T33" s="203"/>
      <c r="U33" s="203"/>
      <c r="V33" s="185" t="e">
        <f t="shared" si="2"/>
        <v>#DIV/0!</v>
      </c>
      <c r="W33" s="201"/>
      <c r="X33" s="186"/>
      <c r="Y33" s="186"/>
      <c r="Z33" s="186"/>
      <c r="AA33" s="186"/>
      <c r="AB33" s="186" t="e">
        <f t="shared" si="3"/>
        <v>#DIV/0!</v>
      </c>
      <c r="AC33" s="187">
        <f t="shared" si="4"/>
        <v>0</v>
      </c>
      <c r="AD33" s="185" t="e">
        <f t="shared" si="5"/>
        <v>#DIV/0!</v>
      </c>
      <c r="AE33" s="185">
        <f t="shared" si="8"/>
        <v>0</v>
      </c>
      <c r="AF33" s="188">
        <f t="shared" si="8"/>
        <v>0</v>
      </c>
    </row>
    <row r="34" spans="1:32" hidden="1" x14ac:dyDescent="0.3">
      <c r="A34" s="175"/>
      <c r="B34" s="176"/>
      <c r="C34" s="177"/>
      <c r="D34" s="177"/>
      <c r="E34" s="176"/>
      <c r="F34" s="177" t="e">
        <f t="shared" si="7"/>
        <v>#N/A</v>
      </c>
      <c r="G34" s="177"/>
      <c r="H34" s="177"/>
      <c r="I34" s="179"/>
      <c r="J34" s="177"/>
      <c r="K34" s="181"/>
      <c r="L34" s="181"/>
      <c r="M34" s="181"/>
      <c r="N34" s="182"/>
      <c r="O34" s="183"/>
      <c r="P34" s="184" t="e">
        <f t="shared" si="1"/>
        <v>#DIV/0!</v>
      </c>
      <c r="Q34" s="203"/>
      <c r="R34" s="203"/>
      <c r="S34" s="203"/>
      <c r="T34" s="203"/>
      <c r="U34" s="203"/>
      <c r="V34" s="185" t="e">
        <f t="shared" si="2"/>
        <v>#DIV/0!</v>
      </c>
      <c r="W34" s="201"/>
      <c r="X34" s="186"/>
      <c r="Y34" s="186"/>
      <c r="Z34" s="186"/>
      <c r="AA34" s="186"/>
      <c r="AB34" s="186" t="e">
        <f t="shared" si="3"/>
        <v>#DIV/0!</v>
      </c>
      <c r="AC34" s="187">
        <f t="shared" si="4"/>
        <v>0</v>
      </c>
      <c r="AD34" s="185" t="e">
        <f t="shared" si="5"/>
        <v>#DIV/0!</v>
      </c>
      <c r="AE34" s="185">
        <f t="shared" si="8"/>
        <v>0</v>
      </c>
      <c r="AF34" s="188">
        <f t="shared" si="8"/>
        <v>0</v>
      </c>
    </row>
    <row r="35" spans="1:32" hidden="1" x14ac:dyDescent="0.3">
      <c r="A35" s="218"/>
      <c r="B35" s="176"/>
      <c r="C35" s="177"/>
      <c r="D35" s="177"/>
      <c r="E35" s="176"/>
      <c r="F35" s="177" t="e">
        <f t="shared" si="7"/>
        <v>#N/A</v>
      </c>
      <c r="G35" s="177"/>
      <c r="H35" s="177"/>
      <c r="I35" s="179"/>
      <c r="J35" s="177"/>
      <c r="K35" s="181"/>
      <c r="L35" s="181"/>
      <c r="M35" s="181"/>
      <c r="N35" s="182"/>
      <c r="O35" s="183"/>
      <c r="P35" s="184" t="e">
        <f t="shared" si="1"/>
        <v>#DIV/0!</v>
      </c>
      <c r="Q35" s="203"/>
      <c r="R35" s="203"/>
      <c r="S35" s="203"/>
      <c r="T35" s="203"/>
      <c r="U35" s="203"/>
      <c r="V35" s="185" t="e">
        <f t="shared" si="2"/>
        <v>#DIV/0!</v>
      </c>
      <c r="W35" s="201"/>
      <c r="X35" s="186"/>
      <c r="Y35" s="186"/>
      <c r="Z35" s="186"/>
      <c r="AA35" s="186"/>
      <c r="AB35" s="186" t="e">
        <f t="shared" si="3"/>
        <v>#DIV/0!</v>
      </c>
      <c r="AC35" s="187">
        <f t="shared" si="4"/>
        <v>0</v>
      </c>
      <c r="AD35" s="185" t="e">
        <f t="shared" si="5"/>
        <v>#DIV/0!</v>
      </c>
      <c r="AE35" s="185">
        <f t="shared" si="8"/>
        <v>0</v>
      </c>
      <c r="AF35" s="188">
        <f t="shared" si="8"/>
        <v>0</v>
      </c>
    </row>
    <row r="36" spans="1:32" hidden="1" x14ac:dyDescent="0.3">
      <c r="A36" s="218"/>
      <c r="B36" s="176"/>
      <c r="C36" s="177"/>
      <c r="D36" s="177"/>
      <c r="E36" s="176"/>
      <c r="F36" s="177" t="e">
        <f t="shared" si="7"/>
        <v>#N/A</v>
      </c>
      <c r="G36" s="177"/>
      <c r="H36" s="177"/>
      <c r="I36" s="179"/>
      <c r="J36" s="177"/>
      <c r="K36" s="181"/>
      <c r="L36" s="181"/>
      <c r="M36" s="181"/>
      <c r="N36" s="182"/>
      <c r="O36" s="183"/>
      <c r="P36" s="184" t="e">
        <f t="shared" si="1"/>
        <v>#DIV/0!</v>
      </c>
      <c r="Q36" s="203"/>
      <c r="R36" s="203"/>
      <c r="S36" s="203"/>
      <c r="T36" s="203"/>
      <c r="U36" s="203"/>
      <c r="V36" s="185" t="e">
        <f t="shared" si="2"/>
        <v>#DIV/0!</v>
      </c>
      <c r="W36" s="201"/>
      <c r="X36" s="186"/>
      <c r="Y36" s="186"/>
      <c r="Z36" s="186"/>
      <c r="AA36" s="186"/>
      <c r="AB36" s="186" t="e">
        <f t="shared" si="3"/>
        <v>#DIV/0!</v>
      </c>
      <c r="AC36" s="187">
        <f t="shared" si="4"/>
        <v>0</v>
      </c>
      <c r="AD36" s="185" t="e">
        <f t="shared" si="5"/>
        <v>#DIV/0!</v>
      </c>
      <c r="AE36" s="185">
        <f t="shared" si="8"/>
        <v>0</v>
      </c>
      <c r="AF36" s="188">
        <f t="shared" si="8"/>
        <v>0</v>
      </c>
    </row>
    <row r="37" spans="1:32" x14ac:dyDescent="0.3">
      <c r="A37" s="218"/>
      <c r="B37" s="176"/>
      <c r="C37" s="177"/>
      <c r="D37" s="177"/>
      <c r="E37" s="176"/>
      <c r="F37" s="177" t="e">
        <f t="shared" si="7"/>
        <v>#N/A</v>
      </c>
      <c r="G37" s="177"/>
      <c r="H37" s="177"/>
      <c r="I37" s="179"/>
      <c r="J37" s="177"/>
      <c r="K37" s="181"/>
      <c r="L37" s="181"/>
      <c r="M37" s="181"/>
      <c r="N37" s="182"/>
      <c r="O37" s="183"/>
      <c r="P37" s="184" t="e">
        <f t="shared" si="1"/>
        <v>#DIV/0!</v>
      </c>
      <c r="Q37" s="203"/>
      <c r="R37" s="203"/>
      <c r="S37" s="203"/>
      <c r="T37" s="203"/>
      <c r="U37" s="203"/>
      <c r="V37" s="185" t="e">
        <f t="shared" si="2"/>
        <v>#DIV/0!</v>
      </c>
      <c r="W37" s="201"/>
      <c r="X37" s="186"/>
      <c r="Y37" s="186"/>
      <c r="Z37" s="186"/>
      <c r="AA37" s="186"/>
      <c r="AB37" s="186" t="e">
        <f t="shared" si="3"/>
        <v>#DIV/0!</v>
      </c>
      <c r="AC37" s="187">
        <f t="shared" si="4"/>
        <v>0</v>
      </c>
      <c r="AD37" s="185" t="e">
        <f t="shared" si="5"/>
        <v>#DIV/0!</v>
      </c>
      <c r="AE37" s="185">
        <f t="shared" si="8"/>
        <v>0</v>
      </c>
      <c r="AF37" s="188">
        <f t="shared" si="8"/>
        <v>0</v>
      </c>
    </row>
    <row r="52" spans="4:4" x14ac:dyDescent="0.3">
      <c r="D52" s="161" t="s">
        <v>75</v>
      </c>
    </row>
    <row r="53" spans="4:4" x14ac:dyDescent="0.3">
      <c r="D53" s="161" t="s">
        <v>76</v>
      </c>
    </row>
    <row r="54" spans="4:4" x14ac:dyDescent="0.3">
      <c r="D54" s="161" t="s">
        <v>77</v>
      </c>
    </row>
    <row r="55" spans="4:4" x14ac:dyDescent="0.3">
      <c r="D55" s="161" t="s">
        <v>78</v>
      </c>
    </row>
    <row r="56" spans="4:4" x14ac:dyDescent="0.3">
      <c r="D56" s="161" t="s">
        <v>79</v>
      </c>
    </row>
    <row r="81" spans="1:132" s="219" customFormat="1" x14ac:dyDescent="0.3">
      <c r="A81" s="1"/>
      <c r="B81" s="1"/>
      <c r="C81" s="161"/>
      <c r="D81" s="161"/>
      <c r="E81" s="1"/>
      <c r="F81" s="1"/>
      <c r="G81" s="1"/>
      <c r="H81" s="1"/>
      <c r="I81" s="1"/>
      <c r="J81" s="1"/>
      <c r="K81" s="2"/>
      <c r="L81" s="2"/>
      <c r="M81" s="2"/>
      <c r="N81" s="162"/>
      <c r="O81" s="2"/>
      <c r="P81" s="2"/>
      <c r="Q81" s="2"/>
      <c r="R81" s="162"/>
      <c r="S81" s="2"/>
      <c r="T81" s="2"/>
      <c r="U81" s="2"/>
      <c r="V81" s="162"/>
      <c r="W81" s="1"/>
      <c r="X81" s="162"/>
      <c r="Y81" s="1"/>
      <c r="Z81" s="1"/>
      <c r="AA81" s="1"/>
      <c r="AB81" s="1"/>
      <c r="AC81" s="1"/>
      <c r="AD81" s="1"/>
      <c r="AE81" s="1"/>
      <c r="AF81" s="1"/>
      <c r="AG81" s="1"/>
      <c r="AH81" s="1"/>
      <c r="AI81" s="1"/>
      <c r="AJ81" s="1"/>
      <c r="AK81" s="1"/>
      <c r="AL81" s="1"/>
      <c r="AM81" s="1"/>
      <c r="AN81" s="1"/>
      <c r="BS81" s="220"/>
      <c r="BU81" s="221"/>
      <c r="BV81" s="222"/>
      <c r="BW81" s="222"/>
      <c r="BX81" s="223"/>
      <c r="BY81" s="224"/>
      <c r="BZ81" s="225"/>
      <c r="CA81" s="223"/>
      <c r="CB81" s="226"/>
      <c r="CC81" s="226"/>
      <c r="CD81" s="226"/>
      <c r="CE81" s="226"/>
      <c r="CF81" s="226"/>
      <c r="CG81" s="226"/>
      <c r="CH81" s="226"/>
      <c r="CI81" s="226"/>
      <c r="CJ81" s="226"/>
      <c r="CK81" s="226"/>
      <c r="CL81" s="226"/>
      <c r="CM81" s="226"/>
      <c r="CN81" s="226"/>
      <c r="CO81" s="226"/>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row>
    <row r="82" spans="1:132" x14ac:dyDescent="0.3">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20"/>
      <c r="BT82" s="219"/>
      <c r="BU82" s="226"/>
      <c r="BV82" s="226"/>
      <c r="BW82" s="226"/>
      <c r="BX82" s="226"/>
      <c r="BY82" s="227"/>
      <c r="BZ82" s="219"/>
      <c r="CA82" s="226"/>
      <c r="CB82" s="226"/>
      <c r="CC82" s="226"/>
      <c r="CD82" s="226"/>
      <c r="CE82" s="226"/>
      <c r="CF82" s="226"/>
      <c r="CG82" s="226"/>
      <c r="CH82" s="226"/>
      <c r="CI82" s="226"/>
      <c r="CJ82" s="226"/>
      <c r="CK82" s="226"/>
      <c r="CL82" s="226"/>
      <c r="CM82" s="226"/>
      <c r="CN82" s="226"/>
      <c r="CO82" s="226"/>
      <c r="CP82" s="219"/>
      <c r="CQ82" s="219"/>
      <c r="CR82" s="219"/>
      <c r="CS82" s="219"/>
      <c r="CT82" s="219"/>
      <c r="CU82" s="219"/>
      <c r="CV82" s="219"/>
      <c r="CW82" s="219"/>
      <c r="CX82" s="219"/>
      <c r="CY82" s="219"/>
      <c r="CZ82" s="219"/>
      <c r="DA82" s="219"/>
    </row>
    <row r="83" spans="1:132" x14ac:dyDescent="0.3">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28"/>
      <c r="BT83" s="219"/>
      <c r="BU83" s="219"/>
      <c r="BV83" s="219"/>
      <c r="BW83" s="219"/>
      <c r="BX83" s="219"/>
      <c r="BY83" s="219"/>
      <c r="BZ83" s="219"/>
      <c r="CA83" s="226"/>
      <c r="CB83" s="226"/>
      <c r="CC83" s="226"/>
      <c r="CD83" s="226"/>
      <c r="CE83" s="226"/>
      <c r="CF83" s="226"/>
      <c r="CG83" s="226"/>
      <c r="CH83" s="226"/>
      <c r="CI83" s="226"/>
      <c r="CJ83" s="226"/>
      <c r="CK83" s="226"/>
      <c r="CL83" s="226"/>
      <c r="CM83" s="226"/>
      <c r="CN83" s="219"/>
      <c r="CO83" s="219"/>
      <c r="CP83" s="219"/>
      <c r="CQ83" s="219"/>
      <c r="CR83" s="219"/>
      <c r="CS83" s="219"/>
      <c r="CT83" s="219"/>
      <c r="CU83" s="219"/>
      <c r="CV83" s="219"/>
      <c r="CW83" s="219"/>
      <c r="CX83" s="219"/>
      <c r="CY83" s="219"/>
      <c r="CZ83" s="219"/>
      <c r="DA83" s="219"/>
    </row>
    <row r="84" spans="1:132" x14ac:dyDescent="0.3">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28"/>
      <c r="BT84" s="219"/>
      <c r="BU84" s="219"/>
      <c r="BV84" s="219"/>
      <c r="BW84" s="219"/>
      <c r="BX84" s="219"/>
      <c r="BY84" s="219"/>
      <c r="BZ84" s="219"/>
      <c r="CA84" s="228"/>
      <c r="CB84" s="228"/>
      <c r="CC84" s="226"/>
      <c r="CD84" s="229"/>
      <c r="CE84" s="229"/>
      <c r="CF84" s="229"/>
      <c r="CG84" s="219"/>
      <c r="CH84" s="219"/>
      <c r="CI84" s="219"/>
      <c r="CJ84" s="219"/>
      <c r="CK84" s="219"/>
      <c r="CL84" s="219"/>
      <c r="CM84" s="219"/>
      <c r="CN84" s="219"/>
      <c r="CO84" s="219"/>
      <c r="CP84" s="219"/>
      <c r="CQ84" s="219"/>
      <c r="CR84" s="219"/>
      <c r="CS84" s="219"/>
      <c r="CT84" s="219"/>
      <c r="CU84" s="219"/>
      <c r="CV84" s="219"/>
      <c r="CW84" s="219"/>
      <c r="CX84" s="219"/>
      <c r="CY84" s="219"/>
      <c r="CZ84" s="219"/>
      <c r="DA84" s="219"/>
    </row>
    <row r="85" spans="1:132" x14ac:dyDescent="0.3">
      <c r="AO85" s="219"/>
      <c r="AP85" s="219"/>
      <c r="AQ85" s="219"/>
      <c r="AR85" s="219"/>
      <c r="AS85" s="219"/>
      <c r="AT85" s="219"/>
      <c r="AU85" s="219"/>
      <c r="AV85" s="219"/>
      <c r="AW85" s="219"/>
      <c r="AX85" s="219"/>
      <c r="AY85" s="219"/>
      <c r="AZ85" s="219"/>
      <c r="BA85" s="219"/>
      <c r="BB85" s="219" t="s">
        <v>80</v>
      </c>
      <c r="BC85" s="219"/>
      <c r="BD85" s="219"/>
      <c r="BE85" s="219"/>
      <c r="BF85" s="219"/>
      <c r="BG85" s="219"/>
      <c r="BH85" s="219"/>
      <c r="BI85" s="219"/>
      <c r="BJ85" s="219"/>
      <c r="BK85" s="219"/>
      <c r="BL85" s="219"/>
      <c r="BM85" s="219"/>
      <c r="BN85" s="219"/>
      <c r="BO85" s="219"/>
      <c r="BP85" s="219"/>
      <c r="BQ85" s="219"/>
      <c r="BR85" s="219"/>
      <c r="BS85" s="228"/>
      <c r="BT85" s="219"/>
      <c r="BU85" s="219"/>
      <c r="BV85" s="219"/>
      <c r="BW85" s="219"/>
      <c r="BX85" s="219"/>
      <c r="BY85" s="219"/>
      <c r="BZ85" s="219"/>
      <c r="CA85" s="228"/>
      <c r="CB85" s="228"/>
      <c r="CC85" s="226"/>
      <c r="CD85" s="228"/>
      <c r="CE85" s="228"/>
      <c r="CF85" s="228"/>
      <c r="CG85" s="219"/>
      <c r="CH85" s="219"/>
      <c r="CI85" s="219"/>
      <c r="CJ85" s="219"/>
      <c r="CK85" s="219"/>
      <c r="CL85" s="219"/>
      <c r="CM85" s="219"/>
      <c r="CN85" s="219"/>
      <c r="CO85" s="219"/>
      <c r="CP85" s="219"/>
      <c r="CQ85" s="219"/>
      <c r="CR85" s="219"/>
      <c r="CS85" s="219"/>
      <c r="CT85" s="219"/>
      <c r="CU85" s="219"/>
      <c r="CV85" s="219"/>
      <c r="CW85" s="219"/>
      <c r="CX85" s="219"/>
      <c r="CY85" s="219"/>
      <c r="CZ85" s="219"/>
      <c r="DA85" s="219"/>
    </row>
    <row r="86" spans="1:132" ht="21" customHeight="1" x14ac:dyDescent="0.3">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28"/>
      <c r="BT86" s="219"/>
      <c r="BU86" s="219"/>
      <c r="BV86" s="219"/>
      <c r="BW86" s="219"/>
      <c r="BX86" s="219"/>
      <c r="BY86" s="219"/>
      <c r="BZ86" s="219"/>
      <c r="CA86" s="228"/>
      <c r="CB86" s="228"/>
      <c r="CC86" s="226"/>
      <c r="CD86" s="228"/>
      <c r="CE86" s="228"/>
      <c r="CF86" s="228"/>
      <c r="CG86" s="219"/>
      <c r="CH86" s="219"/>
      <c r="CI86" s="219"/>
      <c r="CJ86" s="219"/>
      <c r="CK86" s="219"/>
      <c r="CL86" s="219"/>
      <c r="CM86" s="219"/>
      <c r="CN86" s="219"/>
      <c r="CO86" s="219"/>
      <c r="CP86" s="219"/>
      <c r="CQ86" s="219"/>
      <c r="CR86" s="219"/>
      <c r="CS86" s="219"/>
      <c r="CT86" s="219"/>
      <c r="CU86" s="219"/>
      <c r="CV86" s="219"/>
      <c r="CW86" s="219"/>
      <c r="CX86" s="219"/>
      <c r="CY86" s="219"/>
      <c r="CZ86" s="219"/>
      <c r="DA86" s="219"/>
    </row>
    <row r="87" spans="1:132" ht="31.5" customHeight="1" x14ac:dyDescent="0.3">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28"/>
      <c r="BT87" s="219"/>
      <c r="BU87" s="219"/>
      <c r="BV87" s="219"/>
      <c r="BW87" s="219"/>
      <c r="BX87" s="219"/>
      <c r="BY87" s="219"/>
      <c r="BZ87" s="219"/>
      <c r="CA87" s="228"/>
      <c r="CB87" s="228"/>
      <c r="CC87" s="226"/>
      <c r="CD87" s="219"/>
      <c r="CE87" s="219"/>
      <c r="CF87" s="219"/>
      <c r="CG87" s="219"/>
      <c r="CH87" s="219"/>
      <c r="CI87" s="219"/>
      <c r="CJ87" s="219"/>
      <c r="CK87" s="219"/>
      <c r="CL87" s="219"/>
      <c r="CM87" s="219"/>
      <c r="CN87" s="219"/>
      <c r="CO87" s="219"/>
      <c r="CP87" s="219"/>
      <c r="CQ87" s="219"/>
      <c r="CR87" s="219" t="s">
        <v>23</v>
      </c>
      <c r="CS87" s="219"/>
      <c r="CT87" s="219"/>
      <c r="CU87" s="219"/>
      <c r="CV87" s="219"/>
      <c r="CW87" s="219"/>
      <c r="CX87" s="219"/>
      <c r="CY87" s="219"/>
      <c r="CZ87" s="219"/>
      <c r="DA87" s="219"/>
    </row>
    <row r="88" spans="1:132" ht="25.5" customHeight="1" x14ac:dyDescent="0.3">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28"/>
      <c r="BT88" s="219"/>
      <c r="BU88" s="219"/>
      <c r="BV88" s="219"/>
      <c r="BW88" s="219"/>
      <c r="BX88" s="219"/>
      <c r="BY88" s="219"/>
      <c r="BZ88" s="219"/>
      <c r="CA88" s="228"/>
      <c r="CB88" s="228"/>
      <c r="CC88" s="226"/>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row>
    <row r="89" spans="1:132" x14ac:dyDescent="0.3">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28"/>
      <c r="BT89" s="219"/>
      <c r="BU89" s="219"/>
      <c r="BV89" s="219"/>
      <c r="BW89" s="219"/>
      <c r="BX89" s="219"/>
      <c r="BY89" s="219"/>
      <c r="BZ89" s="219"/>
      <c r="CA89" s="228"/>
      <c r="CB89" s="228"/>
      <c r="CC89" s="226"/>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row>
    <row r="90" spans="1:132" x14ac:dyDescent="0.3">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28"/>
      <c r="BT90" s="219"/>
      <c r="BU90" s="219"/>
      <c r="BV90" s="219"/>
      <c r="BW90" s="219"/>
      <c r="BX90" s="219"/>
      <c r="BY90" s="219"/>
      <c r="BZ90" s="219"/>
      <c r="CA90" s="228"/>
      <c r="CB90" s="228"/>
      <c r="CC90" s="226"/>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row>
    <row r="141" ht="15" customHeight="1" x14ac:dyDescent="0.3"/>
    <row r="143" ht="15" customHeight="1" x14ac:dyDescent="0.3"/>
  </sheetData>
  <sheetProtection algorithmName="SHA-512" hashValue="BIRblUSwMSp6oomTc8RAZqie0/0XU1u25RtlRCFikPAdubbUdg8yoRD75tF9II/E2jWf426UlpEFOvPnQBJvpQ==" saltValue="QCMtdSougtToB3c0SPmIHw==" spinCount="100000" sheet="1" selectLockedCells="1"/>
  <mergeCells count="3">
    <mergeCell ref="A2:AF2"/>
    <mergeCell ref="A3:AF3"/>
    <mergeCell ref="A4:AF4"/>
  </mergeCells>
  <dataValidations count="1">
    <dataValidation type="list" allowBlank="1" showInputMessage="1" showErrorMessage="1"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642AB955-B05D-404E-AAA6-AA874A366349}">
      <formula1>avancement</formula1>
    </dataValidation>
  </dataValidations>
  <pageMargins left="0.78740157499999996" right="0.78740157499999996" top="0.984251969" bottom="0.984251969" header="0.5" footer="0.5"/>
  <pageSetup paperSize="9" scale="44" orientation="landscape"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 P1</vt:lpstr>
      <vt:lpstr>P2</vt:lpstr>
      <vt:lpstr>P3</vt:lpstr>
      <vt:lpstr>Rank</vt:lpstr>
      <vt:lpstr>NomPrenLicenCateg</vt:lpstr>
      <vt:lpstr>' P1'!Zone_d_impression</vt:lpstr>
      <vt:lpstr>'P2'!Zone_d_impression</vt:lpstr>
      <vt:lpstr>'P3'!Zone_d_impression</vt:lpstr>
      <vt:lpstr>Rank!Zone_d_impression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CDBVM</dc:creator>
  <cp:lastModifiedBy>balendar eric</cp:lastModifiedBy>
  <dcterms:created xsi:type="dcterms:W3CDTF">2021-11-03T13:40:57Z</dcterms:created>
  <dcterms:modified xsi:type="dcterms:W3CDTF">2021-11-19T09:55:05Z</dcterms:modified>
</cp:coreProperties>
</file>